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3" sheetId="3" r:id="rId1"/>
  </sheets>
  <externalReferences>
    <externalReference r:id="rId2"/>
  </externalReferences>
  <definedNames>
    <definedName name="Chamcong">'[1]Chấm công'!$B$8:$AJ$27</definedName>
    <definedName name="DanhSach">'[1]DS NV'!$A$6:$R$25</definedName>
  </definedNames>
  <calcPr calcId="144525"/>
</workbook>
</file>

<file path=xl/calcChain.xml><?xml version="1.0" encoding="utf-8"?>
<calcChain xmlns="http://schemas.openxmlformats.org/spreadsheetml/2006/main">
  <c r="X27" i="3" l="1"/>
  <c r="U9" i="3"/>
  <c r="U13" i="3"/>
  <c r="U15" i="3"/>
  <c r="U17" i="3"/>
  <c r="U21" i="3"/>
  <c r="U23" i="3"/>
  <c r="E27" i="3"/>
  <c r="F27" i="3"/>
  <c r="G27" i="3"/>
  <c r="H27" i="3"/>
  <c r="J27" i="3"/>
  <c r="Q27" i="3"/>
  <c r="R27" i="3"/>
  <c r="S27" i="3"/>
  <c r="T27" i="3"/>
  <c r="D27" i="3"/>
  <c r="I8" i="3"/>
  <c r="I9" i="3"/>
  <c r="I10" i="3"/>
  <c r="K10" i="3" s="1"/>
  <c r="U10" i="3" s="1"/>
  <c r="I11" i="3"/>
  <c r="I12" i="3"/>
  <c r="I13" i="3"/>
  <c r="I14" i="3"/>
  <c r="I15" i="3"/>
  <c r="I16" i="3"/>
  <c r="I17" i="3"/>
  <c r="I18" i="3"/>
  <c r="K18" i="3" s="1"/>
  <c r="U18" i="3" s="1"/>
  <c r="I19" i="3"/>
  <c r="I20" i="3"/>
  <c r="K20" i="3" s="1"/>
  <c r="U20" i="3" s="1"/>
  <c r="I21" i="3"/>
  <c r="I22" i="3"/>
  <c r="K22" i="3" s="1"/>
  <c r="U22" i="3" s="1"/>
  <c r="I23" i="3"/>
  <c r="I24" i="3"/>
  <c r="K24" i="3" s="1"/>
  <c r="U24" i="3" s="1"/>
  <c r="I25" i="3"/>
  <c r="I26" i="3"/>
  <c r="K26" i="3" s="1"/>
  <c r="U26" i="3" s="1"/>
  <c r="I7" i="3"/>
  <c r="M13" i="3"/>
  <c r="P13" i="3" s="1"/>
  <c r="O13" i="3"/>
  <c r="M15" i="3"/>
  <c r="P15" i="3" s="1"/>
  <c r="O15" i="3"/>
  <c r="M17" i="3"/>
  <c r="P17" i="3" s="1"/>
  <c r="O17" i="3"/>
  <c r="M19" i="3"/>
  <c r="P19" i="3" s="1"/>
  <c r="O19" i="3"/>
  <c r="M23" i="3"/>
  <c r="P23" i="3" s="1"/>
  <c r="O23" i="3"/>
  <c r="M25" i="3"/>
  <c r="P25" i="3" s="1"/>
  <c r="O25" i="3"/>
  <c r="L8" i="3"/>
  <c r="M8" i="3" s="1"/>
  <c r="L9" i="3"/>
  <c r="M9" i="3" s="1"/>
  <c r="L10" i="3"/>
  <c r="M10" i="3" s="1"/>
  <c r="L11" i="3"/>
  <c r="M11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22" i="3"/>
  <c r="N22" i="3" s="1"/>
  <c r="L23" i="3"/>
  <c r="N23" i="3" s="1"/>
  <c r="L24" i="3"/>
  <c r="N24" i="3" s="1"/>
  <c r="L25" i="3"/>
  <c r="N25" i="3" s="1"/>
  <c r="L26" i="3"/>
  <c r="N26" i="3" s="1"/>
  <c r="L7" i="3"/>
  <c r="O7" i="3" s="1"/>
  <c r="K8" i="3"/>
  <c r="U8" i="3" s="1"/>
  <c r="K9" i="3"/>
  <c r="K12" i="3"/>
  <c r="U12" i="3" s="1"/>
  <c r="K13" i="3"/>
  <c r="K14" i="3"/>
  <c r="U14" i="3" s="1"/>
  <c r="K15" i="3"/>
  <c r="K16" i="3"/>
  <c r="U16" i="3" s="1"/>
  <c r="K17" i="3"/>
  <c r="K19" i="3"/>
  <c r="U19" i="3" s="1"/>
  <c r="K23" i="3"/>
  <c r="K25" i="3"/>
  <c r="U25" i="3" s="1"/>
  <c r="K11" i="3"/>
  <c r="U11" i="3" s="1"/>
  <c r="K21" i="3"/>
  <c r="K7" i="3"/>
  <c r="V19" i="3" l="1"/>
  <c r="W19" i="3" s="1"/>
  <c r="Y19" i="3" s="1"/>
  <c r="V25" i="3"/>
  <c r="W25" i="3" s="1"/>
  <c r="Y25" i="3" s="1"/>
  <c r="M26" i="3"/>
  <c r="M12" i="3"/>
  <c r="V23" i="3"/>
  <c r="W23" i="3" s="1"/>
  <c r="Y23" i="3" s="1"/>
  <c r="V15" i="3"/>
  <c r="W15" i="3" s="1"/>
  <c r="Y15" i="3" s="1"/>
  <c r="M20" i="3"/>
  <c r="M16" i="3"/>
  <c r="M14" i="3"/>
  <c r="O26" i="3"/>
  <c r="O20" i="3"/>
  <c r="O16" i="3"/>
  <c r="O14" i="3"/>
  <c r="O12" i="3"/>
  <c r="V17" i="3"/>
  <c r="W17" i="3" s="1"/>
  <c r="Y17" i="3" s="1"/>
  <c r="V13" i="3"/>
  <c r="W13" i="3" s="1"/>
  <c r="Y13" i="3" s="1"/>
  <c r="K27" i="3"/>
  <c r="I27" i="3"/>
  <c r="L27" i="3"/>
  <c r="U7" i="3"/>
  <c r="N11" i="3"/>
  <c r="P11" i="3" s="1"/>
  <c r="V11" i="3" s="1"/>
  <c r="W11" i="3" s="1"/>
  <c r="Y11" i="3" s="1"/>
  <c r="O11" i="3"/>
  <c r="N10" i="3"/>
  <c r="P10" i="3" s="1"/>
  <c r="V10" i="3" s="1"/>
  <c r="W10" i="3" s="1"/>
  <c r="Y10" i="3" s="1"/>
  <c r="O10" i="3"/>
  <c r="N9" i="3"/>
  <c r="P9" i="3" s="1"/>
  <c r="V9" i="3" s="1"/>
  <c r="W9" i="3" s="1"/>
  <c r="Y9" i="3" s="1"/>
  <c r="O9" i="3"/>
  <c r="N8" i="3"/>
  <c r="O8" i="3"/>
  <c r="N7" i="3"/>
  <c r="N27" i="3" s="1"/>
  <c r="M7" i="3"/>
  <c r="O24" i="3"/>
  <c r="M24" i="3"/>
  <c r="O22" i="3"/>
  <c r="M22" i="3"/>
  <c r="O21" i="3"/>
  <c r="M21" i="3"/>
  <c r="O18" i="3"/>
  <c r="O27" i="3" s="1"/>
  <c r="M18" i="3"/>
  <c r="P16" i="3" l="1"/>
  <c r="V16" i="3" s="1"/>
  <c r="W16" i="3" s="1"/>
  <c r="Y16" i="3" s="1"/>
  <c r="P26" i="3"/>
  <c r="V26" i="3" s="1"/>
  <c r="W26" i="3" s="1"/>
  <c r="Y26" i="3" s="1"/>
  <c r="P18" i="3"/>
  <c r="V18" i="3" s="1"/>
  <c r="W18" i="3" s="1"/>
  <c r="Y18" i="3" s="1"/>
  <c r="P21" i="3"/>
  <c r="V21" i="3" s="1"/>
  <c r="W21" i="3" s="1"/>
  <c r="Y21" i="3" s="1"/>
  <c r="P22" i="3"/>
  <c r="V22" i="3" s="1"/>
  <c r="W22" i="3" s="1"/>
  <c r="Y22" i="3" s="1"/>
  <c r="P24" i="3"/>
  <c r="V24" i="3" s="1"/>
  <c r="W24" i="3" s="1"/>
  <c r="Y24" i="3" s="1"/>
  <c r="P8" i="3"/>
  <c r="V8" i="3" s="1"/>
  <c r="W8" i="3" s="1"/>
  <c r="Y8" i="3" s="1"/>
  <c r="P14" i="3"/>
  <c r="V14" i="3" s="1"/>
  <c r="W14" i="3" s="1"/>
  <c r="Y14" i="3" s="1"/>
  <c r="P20" i="3"/>
  <c r="V20" i="3" s="1"/>
  <c r="W20" i="3" s="1"/>
  <c r="Y20" i="3" s="1"/>
  <c r="P12" i="3"/>
  <c r="V12" i="3" s="1"/>
  <c r="W12" i="3" s="1"/>
  <c r="Y12" i="3" s="1"/>
  <c r="P7" i="3"/>
  <c r="M27" i="3"/>
  <c r="U27" i="3"/>
  <c r="V7" i="3"/>
  <c r="P27" i="3" l="1"/>
  <c r="V27" i="3"/>
  <c r="W7" i="3"/>
  <c r="W27" i="3" l="1"/>
  <c r="Y7" i="3"/>
  <c r="Y27" i="3" s="1"/>
</calcChain>
</file>

<file path=xl/sharedStrings.xml><?xml version="1.0" encoding="utf-8"?>
<sst xmlns="http://schemas.openxmlformats.org/spreadsheetml/2006/main" count="78" uniqueCount="64">
  <si>
    <t>Họ và tên</t>
  </si>
  <si>
    <t>BẢNG TÍNH LƯƠNG CÁN BỘ NHÂN VIÊN</t>
  </si>
  <si>
    <t>STT</t>
  </si>
  <si>
    <t>Chức vụ</t>
  </si>
  <si>
    <t>Các khoản phụ cấp không đóng BH</t>
  </si>
  <si>
    <t>Lương đóng BHXH</t>
  </si>
  <si>
    <t>Khoản trích trừ lương NLĐ</t>
  </si>
  <si>
    <t>Giảm trừ gia cảnh</t>
  </si>
  <si>
    <t>Thu nhập tính thuế TNCN</t>
  </si>
  <si>
    <t>Thuế TNCN phải nộp</t>
  </si>
  <si>
    <t>BHXH (8%)</t>
  </si>
  <si>
    <t>BHYT (1.5%)</t>
  </si>
  <si>
    <t>BHTN (1%)</t>
  </si>
  <si>
    <t>Tổng</t>
  </si>
  <si>
    <t>Ngày.... tháng .... năm......</t>
  </si>
  <si>
    <t>Người lập biểu</t>
  </si>
  <si>
    <t>Giám đốc công ty</t>
  </si>
  <si>
    <t>(Ký, họ tên)</t>
  </si>
  <si>
    <t>(Ký, họ tên, đóng dấu)</t>
  </si>
  <si>
    <t>Nguyễn Anh</t>
  </si>
  <si>
    <t>Trần Trung</t>
  </si>
  <si>
    <t>Lương Anh</t>
  </si>
  <si>
    <t>Mai Hoa</t>
  </si>
  <si>
    <t>Phạm Thu</t>
  </si>
  <si>
    <t>Đào Mai</t>
  </si>
  <si>
    <t>Ngọc Diệp</t>
  </si>
  <si>
    <t>Trần Bình</t>
  </si>
  <si>
    <t>Chu Hoài</t>
  </si>
  <si>
    <t>Đặng Tiến</t>
  </si>
  <si>
    <t>Phan Huệ</t>
  </si>
  <si>
    <t>Thế Hiển</t>
  </si>
  <si>
    <t>Nguyễn Tú</t>
  </si>
  <si>
    <t>Trần Chung</t>
  </si>
  <si>
    <t>Dương Phi</t>
  </si>
  <si>
    <t>Cao Hoa</t>
  </si>
  <si>
    <t>Trần Dũng</t>
  </si>
  <si>
    <t>Nguyễn Đức</t>
  </si>
  <si>
    <t>Hoàng Đức</t>
  </si>
  <si>
    <t>KTT</t>
  </si>
  <si>
    <t>TPNV</t>
  </si>
  <si>
    <t>TPKD</t>
  </si>
  <si>
    <t>PPKT</t>
  </si>
  <si>
    <t>PPKD</t>
  </si>
  <si>
    <t>NV</t>
  </si>
  <si>
    <t>Nguyễn Thu</t>
  </si>
  <si>
    <t>Ngày công</t>
  </si>
  <si>
    <t>PC 
trách 
nhiệm</t>
  </si>
  <si>
    <t>Bản
thân</t>
  </si>
  <si>
    <t>Người
PT</t>
  </si>
  <si>
    <t>Ăn
ca</t>
  </si>
  <si>
    <t xml:space="preserve">Tổng 
thu
nhập </t>
  </si>
  <si>
    <t>Giảm trừ khác</t>
  </si>
  <si>
    <t>Hưu trí TN</t>
  </si>
  <si>
    <t>Từ thiện nhân đạo</t>
  </si>
  <si>
    <t>Thu nhập chịu thuế TNCN</t>
  </si>
  <si>
    <t>Tạm
ứng</t>
  </si>
  <si>
    <t>Thực lĩnh</t>
  </si>
  <si>
    <t>Tổng
lương</t>
  </si>
  <si>
    <t>Lương
CB</t>
  </si>
  <si>
    <t>TỔNG</t>
  </si>
  <si>
    <t>Xăng
xe công tác</t>
  </si>
  <si>
    <t xml:space="preserve">Điện
thoại </t>
  </si>
  <si>
    <t>ĐTV: 1000 đồng</t>
  </si>
  <si>
    <t>Tháng 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</si>
</sst>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_-* #,##0\ _₫_-;\-* #,##0\ _₫_-;_-* &quot;-&quot;??\ _₫_-;_-@_-"/>
    <numFmt numFmtId="167" formatCode="_(* #,##0_);_(* \(#,##0\);_(* &quot;-&quot;??_);_(@_)"/>
    <numFmt numFmtId="168" formatCode="_-* #,##0.0\ _₫_-;\-* #,##0.0\ _₫_-;_-* &quot;-&quot;??\ _₫_-;_-@_-"/>
  </numFmts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charset val="163"/>
      <scheme val="minor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2"/>
      <color theme="3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1" applyNumberFormat="1" applyFont="1" applyAlignment="1">
      <alignment horizontal="center" vertical="center"/>
    </xf>
    <xf numFmtId="164" fontId="3" fillId="0" borderId="0" xfId="1" applyNumberFormat="1" applyFont="1"/>
    <xf numFmtId="0" fontId="3" fillId="0" borderId="0" xfId="0" applyFont="1"/>
    <xf numFmtId="164" fontId="4" fillId="0" borderId="0" xfId="1" applyNumberFormat="1" applyFont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left" vertical="center"/>
    </xf>
    <xf numFmtId="164" fontId="4" fillId="2" borderId="1" xfId="1" applyNumberFormat="1" applyFont="1" applyFill="1" applyBorder="1" applyAlignment="1">
      <alignment vertical="center"/>
    </xf>
    <xf numFmtId="164" fontId="3" fillId="0" borderId="0" xfId="1" applyNumberFormat="1" applyFont="1" applyAlignment="1">
      <alignment horizontal="center"/>
    </xf>
    <xf numFmtId="164" fontId="4" fillId="3" borderId="1" xfId="1" applyNumberFormat="1" applyFont="1" applyFill="1" applyBorder="1" applyAlignment="1">
      <alignment horizontal="center" vertical="center" wrapText="1"/>
    </xf>
    <xf numFmtId="164" fontId="3" fillId="4" borderId="0" xfId="1" applyNumberFormat="1" applyFont="1" applyFill="1"/>
    <xf numFmtId="0" fontId="3" fillId="4" borderId="0" xfId="0" applyFont="1" applyFill="1"/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8" fontId="4" fillId="3" borderId="2" xfId="1" applyNumberFormat="1" applyFont="1" applyFill="1" applyBorder="1" applyAlignment="1">
      <alignment horizontal="center" vertical="center" wrapText="1"/>
    </xf>
    <xf numFmtId="168" fontId="4" fillId="3" borderId="3" xfId="1" applyNumberFormat="1" applyFont="1" applyFill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/>
    </xf>
    <xf numFmtId="168" fontId="3" fillId="0" borderId="0" xfId="1" applyNumberFormat="1" applyFont="1" applyAlignment="1">
      <alignment horizontal="center"/>
    </xf>
    <xf numFmtId="164" fontId="2" fillId="5" borderId="1" xfId="1" applyNumberFormat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8" fontId="4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7" fillId="4" borderId="3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B&#192;I%20VI&#7870;T/TI&#7872;N%20L&#431;&#416;NG/B&#224;i%20vi&#7871;t%20&#273;ang%20ho&#224;n%20thi&#7879;n/TIEN%20LUO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NV"/>
      <sheetName val="Chấm công"/>
      <sheetName val="Tính lương"/>
      <sheetName val="Chart1"/>
      <sheetName val="Tính lương (2)"/>
      <sheetName val="Sheet1"/>
    </sheetNames>
    <sheetDataSet>
      <sheetData sheetId="0">
        <row r="6">
          <cell r="A6" t="str">
            <v>NV01</v>
          </cell>
          <cell r="B6" t="str">
            <v>Nguyễn Văn Nam</v>
          </cell>
          <cell r="C6" t="str">
            <v>KT trưởng</v>
          </cell>
          <cell r="D6">
            <v>27472</v>
          </cell>
          <cell r="E6">
            <v>1870717328</v>
          </cell>
          <cell r="F6" t="str">
            <v>17/11/2011</v>
          </cell>
          <cell r="G6" t="str">
            <v>Nam Định</v>
          </cell>
          <cell r="H6">
            <v>40491</v>
          </cell>
          <cell r="I6" t="str">
            <v>Có thời hạn</v>
          </cell>
          <cell r="J6">
            <v>40491</v>
          </cell>
          <cell r="K6">
            <v>42782</v>
          </cell>
          <cell r="L6">
            <v>10000000</v>
          </cell>
          <cell r="M6">
            <v>730000</v>
          </cell>
          <cell r="N6">
            <v>1000000</v>
          </cell>
          <cell r="O6">
            <v>1000000</v>
          </cell>
          <cell r="P6">
            <v>800000</v>
          </cell>
          <cell r="Q6" t="str">
            <v>.................</v>
          </cell>
          <cell r="R6" t="str">
            <v>.................</v>
          </cell>
        </row>
        <row r="7">
          <cell r="A7" t="str">
            <v>NV02</v>
          </cell>
          <cell r="B7" t="str">
            <v>Trần Thuỳ Duy</v>
          </cell>
          <cell r="C7" t="str">
            <v>Kế toán</v>
          </cell>
          <cell r="D7">
            <v>32520</v>
          </cell>
          <cell r="E7">
            <v>1356824610</v>
          </cell>
          <cell r="F7" t="str">
            <v>11/08/2010</v>
          </cell>
          <cell r="G7" t="str">
            <v>Hưng Yên</v>
          </cell>
          <cell r="H7">
            <v>40857</v>
          </cell>
          <cell r="I7" t="str">
            <v>Có thời hạn</v>
          </cell>
          <cell r="J7">
            <v>40857</v>
          </cell>
          <cell r="K7">
            <v>42783</v>
          </cell>
          <cell r="L7">
            <v>5000000</v>
          </cell>
          <cell r="M7">
            <v>650000</v>
          </cell>
          <cell r="N7">
            <v>1000000</v>
          </cell>
          <cell r="O7">
            <v>500000</v>
          </cell>
          <cell r="Q7" t="str">
            <v>.................</v>
          </cell>
          <cell r="R7" t="str">
            <v>.................</v>
          </cell>
        </row>
        <row r="8">
          <cell r="A8" t="str">
            <v>NV03</v>
          </cell>
          <cell r="B8" t="str">
            <v>Trần Thị Trang</v>
          </cell>
          <cell r="C8" t="str">
            <v>Kế toán</v>
          </cell>
          <cell r="D8">
            <v>33105</v>
          </cell>
          <cell r="E8">
            <v>1456467848</v>
          </cell>
          <cell r="F8" t="str">
            <v>11/08/2010</v>
          </cell>
          <cell r="G8" t="str">
            <v>Ninh Bình</v>
          </cell>
          <cell r="H8">
            <v>41589</v>
          </cell>
          <cell r="I8" t="str">
            <v>Có thời hạn</v>
          </cell>
          <cell r="J8">
            <v>41589</v>
          </cell>
          <cell r="K8">
            <v>42784</v>
          </cell>
          <cell r="L8">
            <v>5000000</v>
          </cell>
          <cell r="M8">
            <v>650000</v>
          </cell>
          <cell r="N8">
            <v>1000000</v>
          </cell>
          <cell r="O8">
            <v>500000</v>
          </cell>
          <cell r="Q8" t="str">
            <v>.................</v>
          </cell>
          <cell r="R8" t="str">
            <v>.................</v>
          </cell>
        </row>
        <row r="9">
          <cell r="A9" t="str">
            <v>NV04</v>
          </cell>
          <cell r="B9" t="str">
            <v>Nguyễn Thị Thu</v>
          </cell>
          <cell r="C9" t="str">
            <v>Kế toán</v>
          </cell>
          <cell r="D9">
            <v>32267</v>
          </cell>
          <cell r="E9">
            <v>1356824715</v>
          </cell>
          <cell r="F9" t="str">
            <v>18/05/2000</v>
          </cell>
          <cell r="G9" t="str">
            <v>Nghệ An</v>
          </cell>
          <cell r="H9">
            <v>40129</v>
          </cell>
          <cell r="I9" t="str">
            <v>Có thời hạn</v>
          </cell>
          <cell r="J9">
            <v>40129</v>
          </cell>
          <cell r="K9">
            <v>42785</v>
          </cell>
          <cell r="L9">
            <v>5000000</v>
          </cell>
          <cell r="M9">
            <v>650000</v>
          </cell>
          <cell r="N9">
            <v>1000000</v>
          </cell>
          <cell r="O9">
            <v>500000</v>
          </cell>
          <cell r="Q9" t="str">
            <v>.................</v>
          </cell>
          <cell r="R9" t="str">
            <v>.................</v>
          </cell>
        </row>
        <row r="10">
          <cell r="A10" t="str">
            <v>NV05</v>
          </cell>
          <cell r="B10" t="str">
            <v>Lê Quang Hoà</v>
          </cell>
          <cell r="C10" t="str">
            <v>Kế toán</v>
          </cell>
          <cell r="D10">
            <v>30168</v>
          </cell>
          <cell r="E10">
            <v>1654238742</v>
          </cell>
          <cell r="F10" t="str">
            <v>28/07/2006</v>
          </cell>
          <cell r="G10" t="str">
            <v>Tuyên Quang</v>
          </cell>
          <cell r="H10">
            <v>41591</v>
          </cell>
          <cell r="I10" t="str">
            <v>Có thời hạn</v>
          </cell>
          <cell r="J10">
            <v>41591</v>
          </cell>
          <cell r="K10">
            <v>42786</v>
          </cell>
          <cell r="L10">
            <v>4500000</v>
          </cell>
          <cell r="M10">
            <v>650000</v>
          </cell>
          <cell r="N10">
            <v>1000000</v>
          </cell>
          <cell r="O10">
            <v>500000</v>
          </cell>
          <cell r="Q10" t="str">
            <v>.................</v>
          </cell>
          <cell r="R10" t="str">
            <v>.................</v>
          </cell>
        </row>
        <row r="11">
          <cell r="A11" t="str">
            <v>NV06</v>
          </cell>
          <cell r="B11" t="str">
            <v>Nguyễn Thị Vân</v>
          </cell>
          <cell r="C11" t="str">
            <v>TP. HCNS</v>
          </cell>
          <cell r="D11" t="str">
            <v>25/01/1963</v>
          </cell>
          <cell r="E11">
            <v>1536874123</v>
          </cell>
          <cell r="F11" t="str">
            <v>17/11/2011</v>
          </cell>
          <cell r="G11" t="str">
            <v>Thái Bình</v>
          </cell>
          <cell r="H11">
            <v>42322</v>
          </cell>
          <cell r="I11" t="str">
            <v>Có thời hạn</v>
          </cell>
          <cell r="J11">
            <v>42322</v>
          </cell>
          <cell r="K11">
            <v>42787</v>
          </cell>
          <cell r="L11">
            <v>5500000</v>
          </cell>
          <cell r="M11">
            <v>650000</v>
          </cell>
          <cell r="N11">
            <v>1000000</v>
          </cell>
          <cell r="O11">
            <v>500000</v>
          </cell>
          <cell r="P11">
            <v>500000</v>
          </cell>
          <cell r="Q11" t="str">
            <v>.................</v>
          </cell>
          <cell r="R11" t="str">
            <v>.................</v>
          </cell>
        </row>
        <row r="12">
          <cell r="A12" t="str">
            <v>NV07</v>
          </cell>
          <cell r="B12" t="str">
            <v>Phan Thu Hương</v>
          </cell>
          <cell r="C12" t="str">
            <v>NV hành chính</v>
          </cell>
          <cell r="D12" t="str">
            <v>01/12/1963</v>
          </cell>
          <cell r="E12">
            <v>1457076052</v>
          </cell>
          <cell r="F12" t="str">
            <v>13/08/2011</v>
          </cell>
          <cell r="G12" t="str">
            <v>Quảng Ninh</v>
          </cell>
          <cell r="H12">
            <v>42323</v>
          </cell>
          <cell r="I12" t="str">
            <v>Có thời hạn</v>
          </cell>
          <cell r="J12">
            <v>42323</v>
          </cell>
          <cell r="K12">
            <v>42788</v>
          </cell>
          <cell r="L12">
            <v>4500000</v>
          </cell>
          <cell r="M12">
            <v>650000</v>
          </cell>
          <cell r="N12">
            <v>1000000</v>
          </cell>
          <cell r="O12">
            <v>500000</v>
          </cell>
          <cell r="Q12" t="str">
            <v>.................</v>
          </cell>
          <cell r="R12" t="str">
            <v>.................</v>
          </cell>
        </row>
        <row r="13">
          <cell r="A13" t="str">
            <v>NV08</v>
          </cell>
          <cell r="B13" t="str">
            <v>Đặng Ngọc Dũng</v>
          </cell>
          <cell r="C13" t="str">
            <v>NV hành chính</v>
          </cell>
          <cell r="D13" t="str">
            <v>17/09/1989</v>
          </cell>
          <cell r="E13">
            <v>1453508532</v>
          </cell>
          <cell r="F13" t="str">
            <v>10/05/2005</v>
          </cell>
          <cell r="G13" t="str">
            <v>Hải Phòng</v>
          </cell>
          <cell r="H13">
            <v>42324</v>
          </cell>
          <cell r="I13" t="str">
            <v>Có thời hạn</v>
          </cell>
          <cell r="J13">
            <v>42324</v>
          </cell>
          <cell r="K13">
            <v>42789</v>
          </cell>
          <cell r="L13">
            <v>4500000</v>
          </cell>
          <cell r="M13">
            <v>650000</v>
          </cell>
          <cell r="N13">
            <v>1000000</v>
          </cell>
          <cell r="O13">
            <v>500000</v>
          </cell>
          <cell r="Q13" t="str">
            <v>.................</v>
          </cell>
          <cell r="R13" t="str">
            <v>.................</v>
          </cell>
        </row>
        <row r="14">
          <cell r="A14" t="str">
            <v>NV09</v>
          </cell>
          <cell r="B14" t="str">
            <v>Phạm Hữu Quang</v>
          </cell>
          <cell r="C14" t="str">
            <v>NV hành chính</v>
          </cell>
          <cell r="D14" t="str">
            <v>18/09/1992</v>
          </cell>
          <cell r="E14">
            <v>1455275239</v>
          </cell>
          <cell r="F14" t="str">
            <v>26/10/2008</v>
          </cell>
          <cell r="G14" t="str">
            <v>Bắc Ninh</v>
          </cell>
          <cell r="H14">
            <v>42325</v>
          </cell>
          <cell r="I14" t="str">
            <v>Có thời hạn</v>
          </cell>
          <cell r="J14">
            <v>42325</v>
          </cell>
          <cell r="K14">
            <v>42790</v>
          </cell>
          <cell r="L14">
            <v>4500000</v>
          </cell>
          <cell r="M14">
            <v>650000</v>
          </cell>
          <cell r="N14">
            <v>1000000</v>
          </cell>
          <cell r="O14">
            <v>500000</v>
          </cell>
          <cell r="Q14" t="str">
            <v>.................</v>
          </cell>
          <cell r="R14" t="str">
            <v>.................</v>
          </cell>
        </row>
        <row r="15">
          <cell r="A15" t="str">
            <v>NV10</v>
          </cell>
          <cell r="B15" t="str">
            <v>Chu Thị Hoài</v>
          </cell>
          <cell r="C15" t="str">
            <v>Lễ Tân</v>
          </cell>
          <cell r="D15" t="str">
            <v>02/10/1950</v>
          </cell>
          <cell r="E15">
            <v>1456640403</v>
          </cell>
          <cell r="F15" t="str">
            <v>26/01/2011</v>
          </cell>
          <cell r="G15" t="str">
            <v>Bắc Ninh</v>
          </cell>
          <cell r="H15">
            <v>42326</v>
          </cell>
          <cell r="I15" t="str">
            <v>Có thời hạn</v>
          </cell>
          <cell r="J15">
            <v>42326</v>
          </cell>
          <cell r="K15">
            <v>42791</v>
          </cell>
          <cell r="L15">
            <v>4500000</v>
          </cell>
          <cell r="M15">
            <v>650000</v>
          </cell>
          <cell r="N15">
            <v>1000000</v>
          </cell>
          <cell r="O15">
            <v>200000</v>
          </cell>
          <cell r="Q15" t="str">
            <v>.................</v>
          </cell>
          <cell r="R15" t="str">
            <v>.................</v>
          </cell>
        </row>
        <row r="16">
          <cell r="A16" t="str">
            <v>NV11</v>
          </cell>
          <cell r="B16" t="str">
            <v>Trần Thị Huyền</v>
          </cell>
          <cell r="C16" t="str">
            <v>Lễ Tân</v>
          </cell>
          <cell r="D16" t="str">
            <v>12/06/1977</v>
          </cell>
          <cell r="E16">
            <v>1456841599</v>
          </cell>
          <cell r="F16" t="str">
            <v>19/04/2011</v>
          </cell>
          <cell r="G16" t="str">
            <v>Hưng Yên</v>
          </cell>
          <cell r="H16">
            <v>42327</v>
          </cell>
          <cell r="I16" t="str">
            <v>Có thời hạn</v>
          </cell>
          <cell r="J16">
            <v>42327</v>
          </cell>
          <cell r="K16">
            <v>42792</v>
          </cell>
          <cell r="L16">
            <v>4500000</v>
          </cell>
          <cell r="M16">
            <v>650000</v>
          </cell>
          <cell r="N16">
            <v>1000000</v>
          </cell>
          <cell r="O16">
            <v>200000</v>
          </cell>
          <cell r="Q16" t="str">
            <v>.................</v>
          </cell>
          <cell r="R16" t="str">
            <v>.................</v>
          </cell>
        </row>
        <row r="17">
          <cell r="A17" t="str">
            <v>NV12</v>
          </cell>
          <cell r="B17" t="str">
            <v>Nguyễn Ngọc Huy</v>
          </cell>
          <cell r="C17" t="str">
            <v>Công nhân</v>
          </cell>
          <cell r="D17" t="str">
            <v>25/12/1960</v>
          </cell>
          <cell r="E17">
            <v>1654238742</v>
          </cell>
          <cell r="F17" t="str">
            <v>24/09/2005</v>
          </cell>
          <cell r="G17" t="str">
            <v>Hưng Yên</v>
          </cell>
          <cell r="H17">
            <v>42328</v>
          </cell>
          <cell r="I17" t="str">
            <v>Có thời hạn</v>
          </cell>
          <cell r="J17">
            <v>42328</v>
          </cell>
          <cell r="K17">
            <v>43158</v>
          </cell>
          <cell r="L17">
            <v>4200000</v>
          </cell>
          <cell r="M17">
            <v>600000</v>
          </cell>
          <cell r="N17">
            <v>0</v>
          </cell>
          <cell r="O17">
            <v>0</v>
          </cell>
          <cell r="Q17" t="str">
            <v>.................</v>
          </cell>
          <cell r="R17" t="str">
            <v>.................</v>
          </cell>
        </row>
        <row r="18">
          <cell r="A18" t="str">
            <v>NV13</v>
          </cell>
          <cell r="B18" t="str">
            <v>Nguyễn Công Khanh</v>
          </cell>
          <cell r="C18" t="str">
            <v>Công nhân</v>
          </cell>
          <cell r="D18" t="str">
            <v>21/12/1988</v>
          </cell>
          <cell r="E18">
            <v>1536874123</v>
          </cell>
          <cell r="F18" t="str">
            <v>01/10/2003</v>
          </cell>
          <cell r="G18" t="str">
            <v>Hưng Yên</v>
          </cell>
          <cell r="H18">
            <v>42329</v>
          </cell>
          <cell r="I18" t="str">
            <v>Có thời hạn</v>
          </cell>
          <cell r="J18">
            <v>42329</v>
          </cell>
          <cell r="K18">
            <v>43159</v>
          </cell>
          <cell r="L18">
            <v>4200000</v>
          </cell>
          <cell r="M18">
            <v>600000</v>
          </cell>
          <cell r="N18">
            <v>0</v>
          </cell>
          <cell r="O18">
            <v>0</v>
          </cell>
          <cell r="Q18" t="str">
            <v>.................</v>
          </cell>
          <cell r="R18" t="str">
            <v>.................</v>
          </cell>
        </row>
        <row r="19">
          <cell r="A19" t="str">
            <v>NV14</v>
          </cell>
          <cell r="B19" t="str">
            <v>Phạm Văn Hoàng</v>
          </cell>
          <cell r="C19" t="str">
            <v>Công nhân</v>
          </cell>
          <cell r="D19" t="str">
            <v>05/04/1958</v>
          </cell>
          <cell r="E19">
            <v>1457047602</v>
          </cell>
          <cell r="F19" t="str">
            <v>01/10/2003</v>
          </cell>
          <cell r="G19" t="str">
            <v>Thái Bình</v>
          </cell>
          <cell r="H19">
            <v>42330</v>
          </cell>
          <cell r="I19" t="str">
            <v>Có thời hạn</v>
          </cell>
          <cell r="J19">
            <v>42330</v>
          </cell>
          <cell r="K19">
            <v>43160</v>
          </cell>
          <cell r="L19">
            <v>4200000</v>
          </cell>
          <cell r="M19">
            <v>600000</v>
          </cell>
          <cell r="N19">
            <v>0</v>
          </cell>
          <cell r="O19">
            <v>0</v>
          </cell>
          <cell r="Q19" t="str">
            <v>.................</v>
          </cell>
          <cell r="R19" t="str">
            <v>.................</v>
          </cell>
        </row>
        <row r="20">
          <cell r="A20" t="str">
            <v>NV15</v>
          </cell>
          <cell r="B20" t="str">
            <v>Bùi Đăng Hiếu</v>
          </cell>
          <cell r="C20" t="str">
            <v>Công nhân</v>
          </cell>
          <cell r="D20" t="str">
            <v>30/12/1983</v>
          </cell>
          <cell r="E20">
            <v>1256348712</v>
          </cell>
          <cell r="F20" t="str">
            <v>24/09/2005</v>
          </cell>
          <cell r="G20" t="str">
            <v>Quảng Ninh</v>
          </cell>
          <cell r="H20">
            <v>42331</v>
          </cell>
          <cell r="I20" t="str">
            <v>Có thời hạn</v>
          </cell>
          <cell r="J20">
            <v>42331</v>
          </cell>
          <cell r="K20">
            <v>43161</v>
          </cell>
          <cell r="L20">
            <v>4200000</v>
          </cell>
          <cell r="M20">
            <v>600000</v>
          </cell>
          <cell r="N20">
            <v>0</v>
          </cell>
          <cell r="O20">
            <v>0</v>
          </cell>
          <cell r="Q20" t="str">
            <v>.................</v>
          </cell>
          <cell r="R20" t="str">
            <v>.................</v>
          </cell>
        </row>
        <row r="21">
          <cell r="A21" t="str">
            <v>NV16</v>
          </cell>
          <cell r="B21" t="str">
            <v>Phạm Thị Mai</v>
          </cell>
          <cell r="C21" t="str">
            <v>Công nhân</v>
          </cell>
          <cell r="D21" t="str">
            <v>30/04/1994</v>
          </cell>
          <cell r="E21">
            <v>1453658721</v>
          </cell>
          <cell r="F21" t="str">
            <v>26/02/2009</v>
          </cell>
          <cell r="G21" t="str">
            <v>Hải Phòng</v>
          </cell>
          <cell r="H21">
            <v>42332</v>
          </cell>
          <cell r="I21" t="str">
            <v>Có thời hạn</v>
          </cell>
          <cell r="J21">
            <v>42332</v>
          </cell>
          <cell r="K21">
            <v>43162</v>
          </cell>
          <cell r="L21">
            <v>4200000</v>
          </cell>
          <cell r="M21">
            <v>600000</v>
          </cell>
          <cell r="N21">
            <v>0</v>
          </cell>
          <cell r="O21">
            <v>0</v>
          </cell>
          <cell r="Q21" t="str">
            <v>.................</v>
          </cell>
          <cell r="R21" t="str">
            <v>.................</v>
          </cell>
        </row>
        <row r="22">
          <cell r="A22" t="str">
            <v>NV17</v>
          </cell>
          <cell r="B22" t="str">
            <v>Trần Văn Phong</v>
          </cell>
          <cell r="C22" t="str">
            <v>Công nhân</v>
          </cell>
          <cell r="D22" t="str">
            <v>20/08/1962</v>
          </cell>
          <cell r="E22">
            <v>1455854966</v>
          </cell>
          <cell r="F22" t="str">
            <v>05/11/2009</v>
          </cell>
          <cell r="G22" t="str">
            <v>Bắc Ninh</v>
          </cell>
          <cell r="H22">
            <v>42333</v>
          </cell>
          <cell r="I22" t="str">
            <v>Có thời hạn</v>
          </cell>
          <cell r="J22">
            <v>42333</v>
          </cell>
          <cell r="K22">
            <v>43163</v>
          </cell>
          <cell r="L22">
            <v>4200000</v>
          </cell>
          <cell r="M22">
            <v>600000</v>
          </cell>
          <cell r="N22">
            <v>0</v>
          </cell>
          <cell r="O22">
            <v>0</v>
          </cell>
          <cell r="Q22" t="str">
            <v>.................</v>
          </cell>
          <cell r="R22" t="str">
            <v>.................</v>
          </cell>
        </row>
        <row r="23">
          <cell r="A23" t="str">
            <v>NV18</v>
          </cell>
          <cell r="B23" t="str">
            <v>Dư Yến Nhi</v>
          </cell>
          <cell r="C23" t="str">
            <v>Công nhân</v>
          </cell>
          <cell r="D23" t="str">
            <v>10/10/1957</v>
          </cell>
          <cell r="E23">
            <v>1458016928</v>
          </cell>
          <cell r="F23" t="str">
            <v>16/10/2012</v>
          </cell>
          <cell r="G23" t="str">
            <v>Bắc Ninh</v>
          </cell>
          <cell r="H23">
            <v>42334</v>
          </cell>
          <cell r="I23" t="str">
            <v>Có thời hạn</v>
          </cell>
          <cell r="J23">
            <v>42334</v>
          </cell>
          <cell r="K23">
            <v>43164</v>
          </cell>
          <cell r="L23">
            <v>4200000</v>
          </cell>
          <cell r="M23">
            <v>600000</v>
          </cell>
          <cell r="N23">
            <v>0</v>
          </cell>
          <cell r="O23">
            <v>0</v>
          </cell>
          <cell r="Q23" t="str">
            <v>.................</v>
          </cell>
          <cell r="R23" t="str">
            <v>.................</v>
          </cell>
        </row>
        <row r="24">
          <cell r="A24" t="str">
            <v>NV19</v>
          </cell>
          <cell r="B24" t="str">
            <v>Cao Thị Hoa</v>
          </cell>
          <cell r="C24" t="str">
            <v>Công nhân</v>
          </cell>
          <cell r="D24" t="str">
            <v>01/08/1960</v>
          </cell>
          <cell r="E24">
            <v>1451288240</v>
          </cell>
          <cell r="F24" t="str">
            <v>10/02/2000</v>
          </cell>
          <cell r="G24" t="str">
            <v>Hưng Yên</v>
          </cell>
          <cell r="H24">
            <v>42335</v>
          </cell>
          <cell r="I24" t="str">
            <v>Có thời hạn</v>
          </cell>
          <cell r="J24">
            <v>42335</v>
          </cell>
          <cell r="K24">
            <v>43165</v>
          </cell>
          <cell r="L24">
            <v>4200000</v>
          </cell>
          <cell r="M24">
            <v>600000</v>
          </cell>
          <cell r="N24">
            <v>0</v>
          </cell>
          <cell r="O24">
            <v>0</v>
          </cell>
          <cell r="Q24" t="str">
            <v>.................</v>
          </cell>
          <cell r="R24" t="str">
            <v>.................</v>
          </cell>
        </row>
        <row r="25">
          <cell r="A25" t="str">
            <v>NV20</v>
          </cell>
          <cell r="B25" t="str">
            <v>Chu Văn Trung</v>
          </cell>
          <cell r="C25" t="str">
            <v>Công nhân</v>
          </cell>
          <cell r="D25" t="str">
            <v>28/10/1962</v>
          </cell>
          <cell r="E25">
            <v>1453825851</v>
          </cell>
          <cell r="F25" t="str">
            <v>21/09/2005</v>
          </cell>
          <cell r="G25" t="str">
            <v>Quảng Ninh</v>
          </cell>
          <cell r="H25">
            <v>42317</v>
          </cell>
          <cell r="I25" t="str">
            <v>Có thời hạn</v>
          </cell>
          <cell r="J25">
            <v>42317</v>
          </cell>
          <cell r="K25">
            <v>43166</v>
          </cell>
          <cell r="L25">
            <v>4200000</v>
          </cell>
          <cell r="M25">
            <v>600000</v>
          </cell>
          <cell r="N25">
            <v>0</v>
          </cell>
          <cell r="O25">
            <v>0</v>
          </cell>
          <cell r="Q25" t="str">
            <v>.................</v>
          </cell>
          <cell r="R25" t="str">
            <v>.................</v>
          </cell>
        </row>
      </sheetData>
      <sheetData sheetId="1">
        <row r="8">
          <cell r="B8" t="str">
            <v>NV01</v>
          </cell>
          <cell r="C8" t="str">
            <v>Nguyễn Văn Nam</v>
          </cell>
          <cell r="D8" t="str">
            <v>KT trưởng</v>
          </cell>
          <cell r="F8" t="str">
            <v>x</v>
          </cell>
          <cell r="G8" t="str">
            <v>x</v>
          </cell>
          <cell r="H8" t="str">
            <v>x</v>
          </cell>
          <cell r="I8" t="str">
            <v>x</v>
          </cell>
          <cell r="J8" t="str">
            <v>x</v>
          </cell>
          <cell r="K8" t="str">
            <v>x</v>
          </cell>
          <cell r="M8" t="str">
            <v>1/2</v>
          </cell>
          <cell r="N8" t="str">
            <v>x</v>
          </cell>
          <cell r="O8" t="str">
            <v>x</v>
          </cell>
          <cell r="P8" t="str">
            <v>x</v>
          </cell>
          <cell r="Q8" t="str">
            <v>x</v>
          </cell>
          <cell r="R8" t="str">
            <v>x</v>
          </cell>
          <cell r="T8" t="str">
            <v>x</v>
          </cell>
          <cell r="U8" t="str">
            <v>x</v>
          </cell>
          <cell r="V8" t="str">
            <v>x</v>
          </cell>
          <cell r="W8" t="str">
            <v>x</v>
          </cell>
          <cell r="X8" t="str">
            <v>x</v>
          </cell>
          <cell r="Y8" t="str">
            <v>x</v>
          </cell>
          <cell r="AA8" t="str">
            <v>x</v>
          </cell>
          <cell r="AB8" t="str">
            <v>x</v>
          </cell>
          <cell r="AC8" t="str">
            <v>x</v>
          </cell>
          <cell r="AD8" t="str">
            <v>x</v>
          </cell>
          <cell r="AE8" t="str">
            <v>x</v>
          </cell>
          <cell r="AF8" t="str">
            <v>x</v>
          </cell>
          <cell r="AH8" t="str">
            <v>x</v>
          </cell>
          <cell r="AI8" t="str">
            <v>x</v>
          </cell>
          <cell r="AJ8">
            <v>25.5</v>
          </cell>
        </row>
        <row r="9">
          <cell r="B9" t="str">
            <v>NV02</v>
          </cell>
          <cell r="C9" t="str">
            <v>Trần Thuỳ Duy</v>
          </cell>
          <cell r="D9" t="str">
            <v>Kế toán</v>
          </cell>
          <cell r="F9" t="str">
            <v>x</v>
          </cell>
          <cell r="G9" t="str">
            <v>x</v>
          </cell>
          <cell r="H9" t="str">
            <v>x</v>
          </cell>
          <cell r="I9" t="str">
            <v>x</v>
          </cell>
          <cell r="J9" t="str">
            <v>x</v>
          </cell>
          <cell r="K9" t="str">
            <v>x</v>
          </cell>
          <cell r="M9" t="str">
            <v>x</v>
          </cell>
          <cell r="N9" t="str">
            <v>x</v>
          </cell>
          <cell r="O9" t="str">
            <v>x</v>
          </cell>
          <cell r="P9" t="str">
            <v>x</v>
          </cell>
          <cell r="Q9" t="str">
            <v>x</v>
          </cell>
          <cell r="R9" t="str">
            <v>x</v>
          </cell>
          <cell r="T9" t="str">
            <v>x</v>
          </cell>
          <cell r="U9" t="str">
            <v>x</v>
          </cell>
          <cell r="V9" t="str">
            <v>x</v>
          </cell>
          <cell r="W9" t="str">
            <v>x</v>
          </cell>
          <cell r="X9" t="str">
            <v>x</v>
          </cell>
          <cell r="Y9" t="str">
            <v>x</v>
          </cell>
          <cell r="AA9" t="str">
            <v>x</v>
          </cell>
          <cell r="AB9" t="str">
            <v>x</v>
          </cell>
          <cell r="AC9" t="str">
            <v>x</v>
          </cell>
          <cell r="AD9" t="str">
            <v>x</v>
          </cell>
          <cell r="AE9" t="str">
            <v>x</v>
          </cell>
          <cell r="AF9" t="str">
            <v>x</v>
          </cell>
          <cell r="AH9" t="str">
            <v>x</v>
          </cell>
          <cell r="AI9" t="str">
            <v>x</v>
          </cell>
          <cell r="AJ9">
            <v>26</v>
          </cell>
        </row>
        <row r="10">
          <cell r="B10" t="str">
            <v>NV03</v>
          </cell>
          <cell r="C10" t="str">
            <v>Trần Thị Trang</v>
          </cell>
          <cell r="D10" t="str">
            <v>Kế toán</v>
          </cell>
          <cell r="F10" t="str">
            <v>x</v>
          </cell>
          <cell r="G10" t="str">
            <v>x</v>
          </cell>
          <cell r="H10" t="str">
            <v>x</v>
          </cell>
          <cell r="I10" t="str">
            <v>x</v>
          </cell>
          <cell r="J10" t="str">
            <v>x</v>
          </cell>
          <cell r="K10" t="str">
            <v>x</v>
          </cell>
          <cell r="M10" t="str">
            <v>x</v>
          </cell>
          <cell r="N10" t="str">
            <v>x</v>
          </cell>
          <cell r="O10" t="str">
            <v>x</v>
          </cell>
          <cell r="P10" t="str">
            <v>x</v>
          </cell>
          <cell r="Q10" t="str">
            <v>x</v>
          </cell>
          <cell r="R10" t="str">
            <v>x</v>
          </cell>
          <cell r="T10" t="str">
            <v>x</v>
          </cell>
          <cell r="U10" t="str">
            <v>x</v>
          </cell>
          <cell r="V10" t="str">
            <v>x</v>
          </cell>
          <cell r="W10" t="str">
            <v>x</v>
          </cell>
          <cell r="X10" t="str">
            <v>x</v>
          </cell>
          <cell r="Y10" t="str">
            <v>x</v>
          </cell>
          <cell r="AA10" t="str">
            <v>x</v>
          </cell>
          <cell r="AB10" t="str">
            <v>x</v>
          </cell>
          <cell r="AC10" t="str">
            <v>x</v>
          </cell>
          <cell r="AD10" t="str">
            <v>x</v>
          </cell>
          <cell r="AE10" t="str">
            <v>x</v>
          </cell>
          <cell r="AF10" t="str">
            <v>x</v>
          </cell>
          <cell r="AH10" t="str">
            <v>x</v>
          </cell>
          <cell r="AI10" t="str">
            <v>x</v>
          </cell>
          <cell r="AJ10">
            <v>26</v>
          </cell>
        </row>
        <row r="11">
          <cell r="B11" t="str">
            <v>NV04</v>
          </cell>
          <cell r="C11" t="str">
            <v>Nguyễn Thị Thu</v>
          </cell>
          <cell r="D11" t="str">
            <v>Kế toán</v>
          </cell>
          <cell r="F11" t="str">
            <v>x</v>
          </cell>
          <cell r="G11" t="str">
            <v>x</v>
          </cell>
          <cell r="H11" t="str">
            <v>x</v>
          </cell>
          <cell r="I11" t="str">
            <v>x</v>
          </cell>
          <cell r="J11" t="str">
            <v>x</v>
          </cell>
          <cell r="K11" t="str">
            <v>x</v>
          </cell>
          <cell r="M11" t="str">
            <v>x</v>
          </cell>
          <cell r="N11" t="str">
            <v>x</v>
          </cell>
          <cell r="O11" t="str">
            <v>x</v>
          </cell>
          <cell r="P11" t="str">
            <v>x</v>
          </cell>
          <cell r="Q11" t="str">
            <v>x</v>
          </cell>
          <cell r="R11" t="str">
            <v>x</v>
          </cell>
          <cell r="T11" t="str">
            <v>x</v>
          </cell>
          <cell r="U11" t="str">
            <v>x</v>
          </cell>
          <cell r="V11" t="str">
            <v>1/2</v>
          </cell>
          <cell r="W11" t="str">
            <v>x</v>
          </cell>
          <cell r="X11" t="str">
            <v>x</v>
          </cell>
          <cell r="Y11" t="str">
            <v>x</v>
          </cell>
          <cell r="AA11" t="str">
            <v>x</v>
          </cell>
          <cell r="AB11" t="str">
            <v>x</v>
          </cell>
          <cell r="AC11" t="str">
            <v>1/2</v>
          </cell>
          <cell r="AD11" t="str">
            <v>x</v>
          </cell>
          <cell r="AE11" t="str">
            <v>x</v>
          </cell>
          <cell r="AF11" t="str">
            <v>x</v>
          </cell>
          <cell r="AH11" t="str">
            <v>x</v>
          </cell>
          <cell r="AI11" t="str">
            <v>x</v>
          </cell>
          <cell r="AJ11">
            <v>25</v>
          </cell>
        </row>
        <row r="12">
          <cell r="B12" t="str">
            <v>NV05</v>
          </cell>
          <cell r="C12" t="str">
            <v>Lê Quang Hoà</v>
          </cell>
          <cell r="D12" t="str">
            <v>Kế toán</v>
          </cell>
          <cell r="F12" t="str">
            <v>x</v>
          </cell>
          <cell r="G12" t="str">
            <v>x</v>
          </cell>
          <cell r="H12" t="str">
            <v>x</v>
          </cell>
          <cell r="I12" t="str">
            <v>x</v>
          </cell>
          <cell r="J12" t="str">
            <v>x</v>
          </cell>
          <cell r="K12" t="str">
            <v>x</v>
          </cell>
          <cell r="M12" t="str">
            <v>x</v>
          </cell>
          <cell r="N12" t="str">
            <v>x</v>
          </cell>
          <cell r="O12" t="str">
            <v>x</v>
          </cell>
          <cell r="P12" t="str">
            <v>x</v>
          </cell>
          <cell r="Q12" t="str">
            <v>x</v>
          </cell>
          <cell r="R12" t="str">
            <v>x</v>
          </cell>
          <cell r="T12" t="str">
            <v>x</v>
          </cell>
          <cell r="U12" t="str">
            <v>x</v>
          </cell>
          <cell r="V12" t="str">
            <v>x</v>
          </cell>
          <cell r="W12" t="str">
            <v>x</v>
          </cell>
          <cell r="X12" t="str">
            <v>x</v>
          </cell>
          <cell r="Y12" t="str">
            <v>x</v>
          </cell>
          <cell r="AA12" t="str">
            <v>x</v>
          </cell>
          <cell r="AB12" t="str">
            <v>x</v>
          </cell>
          <cell r="AC12" t="str">
            <v>x</v>
          </cell>
          <cell r="AD12" t="str">
            <v>x</v>
          </cell>
          <cell r="AE12" t="str">
            <v>x</v>
          </cell>
          <cell r="AF12" t="str">
            <v>x</v>
          </cell>
          <cell r="AH12" t="str">
            <v>x</v>
          </cell>
          <cell r="AI12" t="str">
            <v>x</v>
          </cell>
          <cell r="AJ12">
            <v>26</v>
          </cell>
        </row>
        <row r="13">
          <cell r="B13" t="str">
            <v>NV06</v>
          </cell>
          <cell r="C13" t="str">
            <v>Nguyễn Thị Vân</v>
          </cell>
          <cell r="D13" t="str">
            <v>TP. HCNS</v>
          </cell>
          <cell r="F13" t="str">
            <v>x</v>
          </cell>
          <cell r="G13" t="str">
            <v>x</v>
          </cell>
          <cell r="H13" t="str">
            <v>x</v>
          </cell>
          <cell r="I13" t="str">
            <v>x</v>
          </cell>
          <cell r="J13" t="str">
            <v>x</v>
          </cell>
          <cell r="K13" t="str">
            <v>x</v>
          </cell>
          <cell r="M13" t="str">
            <v>x</v>
          </cell>
          <cell r="N13" t="str">
            <v>x</v>
          </cell>
          <cell r="O13" t="str">
            <v>x</v>
          </cell>
          <cell r="P13" t="str">
            <v>x</v>
          </cell>
          <cell r="Q13" t="str">
            <v>x</v>
          </cell>
          <cell r="R13" t="str">
            <v>x</v>
          </cell>
          <cell r="T13" t="str">
            <v>x</v>
          </cell>
          <cell r="U13" t="str">
            <v>x</v>
          </cell>
          <cell r="V13" t="str">
            <v>x</v>
          </cell>
          <cell r="W13" t="str">
            <v>x</v>
          </cell>
          <cell r="X13" t="str">
            <v>x</v>
          </cell>
          <cell r="Y13" t="str">
            <v>x</v>
          </cell>
          <cell r="AA13" t="str">
            <v>x</v>
          </cell>
          <cell r="AB13" t="str">
            <v>x</v>
          </cell>
          <cell r="AC13" t="str">
            <v>x</v>
          </cell>
          <cell r="AD13" t="str">
            <v>x</v>
          </cell>
          <cell r="AE13" t="str">
            <v>x</v>
          </cell>
          <cell r="AF13" t="str">
            <v>x</v>
          </cell>
          <cell r="AH13" t="str">
            <v>x</v>
          </cell>
          <cell r="AI13" t="str">
            <v>x</v>
          </cell>
          <cell r="AJ13">
            <v>26</v>
          </cell>
        </row>
        <row r="14">
          <cell r="B14" t="str">
            <v>NV07</v>
          </cell>
          <cell r="C14" t="str">
            <v>Phan Thu Hương</v>
          </cell>
          <cell r="D14" t="str">
            <v>NV hành chính</v>
          </cell>
          <cell r="F14" t="str">
            <v>x</v>
          </cell>
          <cell r="G14" t="str">
            <v>x</v>
          </cell>
          <cell r="H14" t="str">
            <v>x</v>
          </cell>
          <cell r="I14" t="str">
            <v>x</v>
          </cell>
          <cell r="J14" t="str">
            <v>x</v>
          </cell>
          <cell r="K14" t="str">
            <v>x</v>
          </cell>
          <cell r="M14" t="str">
            <v>x</v>
          </cell>
          <cell r="N14" t="str">
            <v>x</v>
          </cell>
          <cell r="O14" t="str">
            <v>1/2</v>
          </cell>
          <cell r="P14" t="str">
            <v>x</v>
          </cell>
          <cell r="Q14" t="str">
            <v>x</v>
          </cell>
          <cell r="R14" t="str">
            <v>x</v>
          </cell>
          <cell r="T14" t="str">
            <v>x</v>
          </cell>
          <cell r="U14" t="str">
            <v>x</v>
          </cell>
          <cell r="V14" t="str">
            <v>1/2</v>
          </cell>
          <cell r="W14" t="str">
            <v>x</v>
          </cell>
          <cell r="X14" t="str">
            <v>x</v>
          </cell>
          <cell r="Y14" t="str">
            <v>x</v>
          </cell>
          <cell r="AA14" t="str">
            <v>x</v>
          </cell>
          <cell r="AB14" t="str">
            <v>x</v>
          </cell>
          <cell r="AC14" t="str">
            <v>1/2</v>
          </cell>
          <cell r="AD14" t="str">
            <v>x</v>
          </cell>
          <cell r="AE14" t="str">
            <v>x</v>
          </cell>
          <cell r="AF14" t="str">
            <v>x</v>
          </cell>
          <cell r="AH14" t="str">
            <v>x</v>
          </cell>
          <cell r="AI14" t="str">
            <v>x</v>
          </cell>
          <cell r="AJ14">
            <v>24.5</v>
          </cell>
        </row>
        <row r="15">
          <cell r="B15" t="str">
            <v>NV08</v>
          </cell>
          <cell r="C15" t="str">
            <v>Đặng Ngọc Dũng</v>
          </cell>
          <cell r="D15" t="str">
            <v>NV hành chính</v>
          </cell>
          <cell r="F15" t="str">
            <v>x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  <cell r="Y15" t="str">
            <v>x</v>
          </cell>
          <cell r="AA15" t="str">
            <v>x</v>
          </cell>
          <cell r="AB15" t="str">
            <v>x</v>
          </cell>
          <cell r="AC15" t="str">
            <v>x</v>
          </cell>
          <cell r="AD15" t="str">
            <v>x</v>
          </cell>
          <cell r="AE15" t="str">
            <v>x</v>
          </cell>
          <cell r="AF15" t="str">
            <v>x</v>
          </cell>
          <cell r="AH15" t="str">
            <v>x</v>
          </cell>
          <cell r="AI15" t="str">
            <v>x</v>
          </cell>
          <cell r="AJ15">
            <v>26</v>
          </cell>
        </row>
        <row r="16">
          <cell r="B16" t="str">
            <v>NV09</v>
          </cell>
          <cell r="C16" t="str">
            <v>Phạm Hữu Quang</v>
          </cell>
          <cell r="D16" t="str">
            <v>NV hành chính</v>
          </cell>
          <cell r="F16" t="str">
            <v>x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M16" t="str">
            <v>x</v>
          </cell>
          <cell r="N16" t="str">
            <v>x</v>
          </cell>
          <cell r="O16" t="str">
            <v>x</v>
          </cell>
          <cell r="P16" t="str">
            <v>x</v>
          </cell>
          <cell r="Q16" t="str">
            <v>x</v>
          </cell>
          <cell r="R16" t="str">
            <v>x</v>
          </cell>
          <cell r="T16" t="str">
            <v>1/2</v>
          </cell>
          <cell r="U16" t="str">
            <v>x</v>
          </cell>
          <cell r="V16" t="str">
            <v>x</v>
          </cell>
          <cell r="W16" t="str">
            <v>x</v>
          </cell>
          <cell r="X16" t="str">
            <v>x</v>
          </cell>
          <cell r="Y16" t="str">
            <v>x</v>
          </cell>
          <cell r="AA16" t="str">
            <v>1/2</v>
          </cell>
          <cell r="AB16" t="str">
            <v>x</v>
          </cell>
          <cell r="AC16" t="str">
            <v>x</v>
          </cell>
          <cell r="AD16" t="str">
            <v>x</v>
          </cell>
          <cell r="AE16" t="str">
            <v>x</v>
          </cell>
          <cell r="AF16" t="str">
            <v>x</v>
          </cell>
          <cell r="AH16" t="str">
            <v>x</v>
          </cell>
          <cell r="AI16" t="str">
            <v>x</v>
          </cell>
          <cell r="AJ16">
            <v>25</v>
          </cell>
        </row>
        <row r="17">
          <cell r="B17" t="str">
            <v>NV10</v>
          </cell>
          <cell r="C17" t="str">
            <v>Chu Thị Hoài</v>
          </cell>
          <cell r="D17" t="str">
            <v>Lễ Tân</v>
          </cell>
          <cell r="F17" t="str">
            <v>x</v>
          </cell>
          <cell r="G17" t="str">
            <v>x</v>
          </cell>
          <cell r="H17" t="str">
            <v>x</v>
          </cell>
          <cell r="I17" t="str">
            <v>x</v>
          </cell>
          <cell r="J17" t="str">
            <v>x</v>
          </cell>
          <cell r="K17" t="str">
            <v>x</v>
          </cell>
          <cell r="M17" t="str">
            <v>x</v>
          </cell>
          <cell r="N17" t="str">
            <v>x</v>
          </cell>
          <cell r="O17" t="str">
            <v>x</v>
          </cell>
          <cell r="P17" t="str">
            <v>x</v>
          </cell>
          <cell r="Q17" t="str">
            <v>x</v>
          </cell>
          <cell r="R17" t="str">
            <v>x</v>
          </cell>
          <cell r="T17" t="str">
            <v>1/2</v>
          </cell>
          <cell r="U17" t="str">
            <v>x</v>
          </cell>
          <cell r="V17" t="str">
            <v>x</v>
          </cell>
          <cell r="W17" t="str">
            <v>x</v>
          </cell>
          <cell r="X17" t="str">
            <v>x</v>
          </cell>
          <cell r="Y17" t="str">
            <v>x</v>
          </cell>
          <cell r="AA17" t="str">
            <v>1/2</v>
          </cell>
          <cell r="AB17" t="str">
            <v>x</v>
          </cell>
          <cell r="AC17" t="str">
            <v>x</v>
          </cell>
          <cell r="AD17" t="str">
            <v>x</v>
          </cell>
          <cell r="AE17" t="str">
            <v>x</v>
          </cell>
          <cell r="AF17" t="str">
            <v>x</v>
          </cell>
          <cell r="AH17" t="str">
            <v>x</v>
          </cell>
          <cell r="AI17" t="str">
            <v>x</v>
          </cell>
          <cell r="AJ17">
            <v>25</v>
          </cell>
        </row>
        <row r="18">
          <cell r="B18" t="str">
            <v>NV11</v>
          </cell>
          <cell r="C18" t="str">
            <v>Trần Thị Huyền</v>
          </cell>
          <cell r="D18" t="str">
            <v>Lễ Tân</v>
          </cell>
          <cell r="F18" t="str">
            <v>x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x</v>
          </cell>
          <cell r="K18" t="str">
            <v>x</v>
          </cell>
          <cell r="M18" t="str">
            <v>x</v>
          </cell>
          <cell r="N18" t="str">
            <v>x</v>
          </cell>
          <cell r="O18" t="str">
            <v>x</v>
          </cell>
          <cell r="P18" t="str">
            <v>x</v>
          </cell>
          <cell r="Q18" t="str">
            <v>x</v>
          </cell>
          <cell r="R18" t="str">
            <v>1/2</v>
          </cell>
          <cell r="T18" t="str">
            <v>x</v>
          </cell>
          <cell r="U18" t="str">
            <v>x</v>
          </cell>
          <cell r="V18" t="str">
            <v>x</v>
          </cell>
          <cell r="W18" t="str">
            <v>x</v>
          </cell>
          <cell r="X18" t="str">
            <v>x</v>
          </cell>
          <cell r="Y18" t="str">
            <v>x</v>
          </cell>
          <cell r="AA18" t="str">
            <v>x</v>
          </cell>
          <cell r="AB18" t="str">
            <v>x</v>
          </cell>
          <cell r="AC18" t="str">
            <v>x</v>
          </cell>
          <cell r="AD18" t="str">
            <v>x</v>
          </cell>
          <cell r="AE18" t="str">
            <v>x</v>
          </cell>
          <cell r="AF18" t="str">
            <v>x</v>
          </cell>
          <cell r="AH18" t="str">
            <v>x</v>
          </cell>
          <cell r="AI18" t="str">
            <v>x</v>
          </cell>
          <cell r="AJ18">
            <v>25.5</v>
          </cell>
        </row>
        <row r="19">
          <cell r="B19" t="str">
            <v>NV12</v>
          </cell>
          <cell r="C19" t="str">
            <v>Nguyễn Ngọc Huy</v>
          </cell>
          <cell r="D19" t="str">
            <v>Công nhân</v>
          </cell>
          <cell r="F19" t="str">
            <v>x</v>
          </cell>
          <cell r="G19" t="str">
            <v>x</v>
          </cell>
          <cell r="H19" t="str">
            <v>x</v>
          </cell>
          <cell r="I19" t="str">
            <v>x</v>
          </cell>
          <cell r="J19" t="str">
            <v>x</v>
          </cell>
          <cell r="K19" t="str">
            <v>x</v>
          </cell>
          <cell r="M19" t="str">
            <v>x</v>
          </cell>
          <cell r="N19" t="str">
            <v>x</v>
          </cell>
          <cell r="O19" t="str">
            <v>x</v>
          </cell>
          <cell r="P19" t="str">
            <v>x</v>
          </cell>
          <cell r="Q19" t="str">
            <v>x</v>
          </cell>
          <cell r="R19" t="str">
            <v>x</v>
          </cell>
          <cell r="T19" t="str">
            <v>x</v>
          </cell>
          <cell r="U19" t="str">
            <v>x</v>
          </cell>
          <cell r="V19" t="str">
            <v>x</v>
          </cell>
          <cell r="W19" t="str">
            <v>x</v>
          </cell>
          <cell r="X19" t="str">
            <v>x</v>
          </cell>
          <cell r="Y19" t="str">
            <v>x</v>
          </cell>
          <cell r="AA19" t="str">
            <v>x</v>
          </cell>
          <cell r="AB19" t="str">
            <v>x</v>
          </cell>
          <cell r="AC19" t="str">
            <v>x</v>
          </cell>
          <cell r="AD19" t="str">
            <v>x</v>
          </cell>
          <cell r="AE19" t="str">
            <v>x</v>
          </cell>
          <cell r="AF19" t="str">
            <v>x</v>
          </cell>
          <cell r="AH19" t="str">
            <v>x</v>
          </cell>
          <cell r="AI19" t="str">
            <v>x</v>
          </cell>
          <cell r="AJ19">
            <v>26</v>
          </cell>
        </row>
        <row r="20">
          <cell r="B20" t="str">
            <v>NV13</v>
          </cell>
          <cell r="C20" t="str">
            <v>Nguyễn Công Khanh</v>
          </cell>
          <cell r="D20" t="str">
            <v>Công nhân</v>
          </cell>
          <cell r="F20" t="str">
            <v>x</v>
          </cell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AA20" t="str">
            <v>x</v>
          </cell>
          <cell r="AB20" t="str">
            <v>x</v>
          </cell>
          <cell r="AC20" t="str">
            <v>x</v>
          </cell>
          <cell r="AD20" t="str">
            <v>x</v>
          </cell>
          <cell r="AE20" t="str">
            <v>x</v>
          </cell>
          <cell r="AF20" t="str">
            <v>x</v>
          </cell>
          <cell r="AH20" t="str">
            <v>x</v>
          </cell>
          <cell r="AI20" t="str">
            <v>x</v>
          </cell>
          <cell r="AJ20">
            <v>26</v>
          </cell>
        </row>
        <row r="21">
          <cell r="B21" t="str">
            <v>NV14</v>
          </cell>
          <cell r="C21" t="str">
            <v>Phạm Văn Hoàng</v>
          </cell>
          <cell r="D21" t="str">
            <v>Công nhân</v>
          </cell>
          <cell r="F21" t="str">
            <v>x</v>
          </cell>
          <cell r="G21" t="str">
            <v>x</v>
          </cell>
          <cell r="H21" t="str">
            <v>x</v>
          </cell>
          <cell r="I21" t="str">
            <v>x</v>
          </cell>
          <cell r="J21" t="str">
            <v>x</v>
          </cell>
          <cell r="K21" t="str">
            <v>x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1/2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  <cell r="Y21" t="str">
            <v>x</v>
          </cell>
          <cell r="AA21" t="str">
            <v>x</v>
          </cell>
          <cell r="AB21" t="str">
            <v>x</v>
          </cell>
          <cell r="AC21" t="str">
            <v>x</v>
          </cell>
          <cell r="AD21" t="str">
            <v>x</v>
          </cell>
          <cell r="AE21" t="str">
            <v>x</v>
          </cell>
          <cell r="AF21" t="str">
            <v>x</v>
          </cell>
          <cell r="AH21" t="str">
            <v>x</v>
          </cell>
          <cell r="AI21" t="str">
            <v>x</v>
          </cell>
          <cell r="AJ21">
            <v>25.5</v>
          </cell>
        </row>
        <row r="22">
          <cell r="B22" t="str">
            <v>NV15</v>
          </cell>
          <cell r="C22" t="str">
            <v>Bùi Đăng Hiếu</v>
          </cell>
          <cell r="D22" t="str">
            <v>Công nhân</v>
          </cell>
          <cell r="F22" t="str">
            <v>x</v>
          </cell>
          <cell r="G22" t="str">
            <v>x</v>
          </cell>
          <cell r="H22" t="str">
            <v>x</v>
          </cell>
          <cell r="I22" t="str">
            <v>x</v>
          </cell>
          <cell r="J22" t="str">
            <v>x</v>
          </cell>
          <cell r="K22" t="str">
            <v>x</v>
          </cell>
          <cell r="M22" t="str">
            <v>x</v>
          </cell>
          <cell r="N22" t="str">
            <v>x</v>
          </cell>
          <cell r="O22" t="str">
            <v>x</v>
          </cell>
          <cell r="P22" t="str">
            <v>x</v>
          </cell>
          <cell r="Q22" t="str">
            <v>x</v>
          </cell>
          <cell r="R22" t="str">
            <v>x</v>
          </cell>
          <cell r="T22" t="str">
            <v>x</v>
          </cell>
          <cell r="U22" t="str">
            <v>x</v>
          </cell>
          <cell r="V22" t="str">
            <v>1/2</v>
          </cell>
          <cell r="W22" t="str">
            <v>x</v>
          </cell>
          <cell r="X22" t="str">
            <v>x</v>
          </cell>
          <cell r="Y22" t="str">
            <v>x</v>
          </cell>
          <cell r="AA22" t="str">
            <v>x</v>
          </cell>
          <cell r="AB22" t="str">
            <v>x</v>
          </cell>
          <cell r="AC22" t="str">
            <v>1/2</v>
          </cell>
          <cell r="AD22" t="str">
            <v>x</v>
          </cell>
          <cell r="AE22" t="str">
            <v>x</v>
          </cell>
          <cell r="AF22" t="str">
            <v>x</v>
          </cell>
          <cell r="AH22" t="str">
            <v>x</v>
          </cell>
          <cell r="AI22" t="str">
            <v>x</v>
          </cell>
          <cell r="AJ22">
            <v>25</v>
          </cell>
        </row>
        <row r="23">
          <cell r="B23" t="str">
            <v>NV16</v>
          </cell>
          <cell r="C23" t="str">
            <v>Phạm Thị Mai</v>
          </cell>
          <cell r="D23" t="str">
            <v>Công nhân</v>
          </cell>
          <cell r="F23" t="str">
            <v>x</v>
          </cell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M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T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AA23" t="str">
            <v>x</v>
          </cell>
          <cell r="AB23" t="str">
            <v>x</v>
          </cell>
          <cell r="AC23" t="str">
            <v>x</v>
          </cell>
          <cell r="AD23" t="str">
            <v>x</v>
          </cell>
          <cell r="AE23" t="str">
            <v>x</v>
          </cell>
          <cell r="AF23" t="str">
            <v>x</v>
          </cell>
          <cell r="AH23" t="str">
            <v>x</v>
          </cell>
          <cell r="AI23" t="str">
            <v>x</v>
          </cell>
          <cell r="AJ23">
            <v>26</v>
          </cell>
        </row>
        <row r="24">
          <cell r="B24" t="str">
            <v>NV17</v>
          </cell>
          <cell r="C24" t="str">
            <v>Trần Văn Phong</v>
          </cell>
          <cell r="D24" t="str">
            <v>Công nhân</v>
          </cell>
          <cell r="F24" t="str">
            <v>x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x</v>
          </cell>
          <cell r="K24" t="str">
            <v>x</v>
          </cell>
          <cell r="M24" t="str">
            <v>x</v>
          </cell>
          <cell r="N24" t="str">
            <v>x</v>
          </cell>
          <cell r="O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T24" t="str">
            <v>x</v>
          </cell>
          <cell r="U24" t="str">
            <v>x</v>
          </cell>
          <cell r="V24" t="str">
            <v>x</v>
          </cell>
          <cell r="W24" t="str">
            <v>x</v>
          </cell>
          <cell r="X24" t="str">
            <v>x</v>
          </cell>
          <cell r="Y24" t="str">
            <v>x</v>
          </cell>
          <cell r="AA24" t="str">
            <v>x</v>
          </cell>
          <cell r="AB24" t="str">
            <v>x</v>
          </cell>
          <cell r="AC24" t="str">
            <v>x</v>
          </cell>
          <cell r="AD24" t="str">
            <v>x</v>
          </cell>
          <cell r="AE24" t="str">
            <v>x</v>
          </cell>
          <cell r="AF24" t="str">
            <v>x</v>
          </cell>
          <cell r="AH24" t="str">
            <v>x</v>
          </cell>
          <cell r="AI24" t="str">
            <v>x</v>
          </cell>
          <cell r="AJ24">
            <v>26</v>
          </cell>
        </row>
        <row r="25">
          <cell r="B25" t="str">
            <v>NV18</v>
          </cell>
          <cell r="C25" t="str">
            <v>Dư Yến Nhi</v>
          </cell>
          <cell r="D25" t="str">
            <v>Công nhân</v>
          </cell>
          <cell r="F25" t="str">
            <v>x</v>
          </cell>
          <cell r="G25" t="str">
            <v>x</v>
          </cell>
          <cell r="H25" t="str">
            <v>x</v>
          </cell>
          <cell r="I25" t="str">
            <v>x</v>
          </cell>
          <cell r="J25" t="str">
            <v>x</v>
          </cell>
          <cell r="K25" t="str">
            <v>x</v>
          </cell>
          <cell r="M25" t="str">
            <v>x</v>
          </cell>
          <cell r="N25" t="str">
            <v>x</v>
          </cell>
          <cell r="O25" t="str">
            <v>x</v>
          </cell>
          <cell r="P25" t="str">
            <v>x</v>
          </cell>
          <cell r="Q25" t="str">
            <v>x</v>
          </cell>
          <cell r="R25" t="str">
            <v>x</v>
          </cell>
          <cell r="T25" t="str">
            <v>x</v>
          </cell>
          <cell r="U25" t="str">
            <v>x</v>
          </cell>
          <cell r="V25" t="str">
            <v>x</v>
          </cell>
          <cell r="W25" t="str">
            <v>x</v>
          </cell>
          <cell r="X25" t="str">
            <v>x</v>
          </cell>
          <cell r="Y25" t="str">
            <v>x</v>
          </cell>
          <cell r="AA25" t="str">
            <v>x</v>
          </cell>
          <cell r="AB25" t="str">
            <v>x</v>
          </cell>
          <cell r="AC25" t="str">
            <v>x</v>
          </cell>
          <cell r="AD25" t="str">
            <v>x</v>
          </cell>
          <cell r="AE25" t="str">
            <v>x</v>
          </cell>
          <cell r="AF25" t="str">
            <v>x</v>
          </cell>
          <cell r="AH25" t="str">
            <v>x</v>
          </cell>
          <cell r="AI25" t="str">
            <v>x</v>
          </cell>
          <cell r="AJ25">
            <v>26</v>
          </cell>
        </row>
        <row r="26">
          <cell r="B26" t="str">
            <v>NV19</v>
          </cell>
          <cell r="C26" t="str">
            <v>Cao Thị Hoa</v>
          </cell>
          <cell r="D26" t="str">
            <v>Công nhân</v>
          </cell>
          <cell r="F26" t="str">
            <v>x</v>
          </cell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1/2</v>
          </cell>
          <cell r="AA26" t="str">
            <v>x</v>
          </cell>
          <cell r="AB26" t="str">
            <v>x</v>
          </cell>
          <cell r="AC26" t="str">
            <v>x</v>
          </cell>
          <cell r="AD26" t="str">
            <v>x</v>
          </cell>
          <cell r="AE26" t="str">
            <v>x</v>
          </cell>
          <cell r="AF26" t="str">
            <v>1/2</v>
          </cell>
          <cell r="AH26" t="str">
            <v>x</v>
          </cell>
          <cell r="AI26" t="str">
            <v>x</v>
          </cell>
          <cell r="AJ26">
            <v>25</v>
          </cell>
        </row>
        <row r="27">
          <cell r="B27" t="str">
            <v>NV20</v>
          </cell>
          <cell r="C27" t="str">
            <v>Chu Văn Trung</v>
          </cell>
          <cell r="D27" t="str">
            <v>Công nhân</v>
          </cell>
          <cell r="F27" t="str">
            <v>x</v>
          </cell>
          <cell r="G27" t="str">
            <v>x</v>
          </cell>
          <cell r="H27" t="str">
            <v>x</v>
          </cell>
          <cell r="I27" t="str">
            <v>x</v>
          </cell>
          <cell r="J27" t="str">
            <v>x</v>
          </cell>
          <cell r="K27" t="str">
            <v>x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  <cell r="Y27" t="str">
            <v>x</v>
          </cell>
          <cell r="AA27" t="str">
            <v>x</v>
          </cell>
          <cell r="AB27" t="str">
            <v>x</v>
          </cell>
          <cell r="AC27" t="str">
            <v>x</v>
          </cell>
          <cell r="AD27" t="str">
            <v>x</v>
          </cell>
          <cell r="AE27" t="str">
            <v>x</v>
          </cell>
          <cell r="AF27" t="str">
            <v>x</v>
          </cell>
          <cell r="AH27" t="str">
            <v>x</v>
          </cell>
          <cell r="AI27" t="str">
            <v>x</v>
          </cell>
          <cell r="AJ27">
            <v>26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tabSelected="1" zoomScaleNormal="100" workbookViewId="0">
      <selection activeCell="K14" sqref="K14"/>
    </sheetView>
  </sheetViews>
  <sheetFormatPr defaultRowHeight="11.25" x14ac:dyDescent="0.2"/>
  <cols>
    <col min="1" max="1" width="4.85546875" style="9" customWidth="1"/>
    <col min="2" max="2" width="10.28515625" style="9" customWidth="1"/>
    <col min="3" max="3" width="5.42578125" style="9" customWidth="1"/>
    <col min="4" max="4" width="9.42578125" style="9" customWidth="1"/>
    <col min="5" max="5" width="8" style="9" customWidth="1"/>
    <col min="6" max="6" width="7.7109375" style="9" customWidth="1"/>
    <col min="7" max="7" width="7.140625" style="9" customWidth="1"/>
    <col min="8" max="8" width="7.42578125" style="9" customWidth="1"/>
    <col min="9" max="9" width="8.85546875" style="9" customWidth="1"/>
    <col min="10" max="10" width="6.42578125" style="24" customWidth="1"/>
    <col min="11" max="11" width="9.5703125" style="9" customWidth="1"/>
    <col min="12" max="12" width="9.42578125" style="9" customWidth="1"/>
    <col min="13" max="13" width="8" style="9" customWidth="1"/>
    <col min="14" max="14" width="7.28515625" style="9" customWidth="1"/>
    <col min="15" max="15" width="7.42578125" style="9" customWidth="1"/>
    <col min="16" max="16" width="8.5703125" style="9" customWidth="1"/>
    <col min="17" max="17" width="9.42578125" style="9" customWidth="1"/>
    <col min="18" max="18" width="8.42578125" style="9" customWidth="1"/>
    <col min="19" max="19" width="7" style="9" customWidth="1"/>
    <col min="20" max="20" width="7.42578125" style="9" customWidth="1"/>
    <col min="21" max="21" width="8.85546875" style="9" customWidth="1"/>
    <col min="22" max="22" width="9" style="9" customWidth="1"/>
    <col min="23" max="23" width="6.140625" style="9" customWidth="1"/>
    <col min="24" max="24" width="7.28515625" style="9" customWidth="1"/>
    <col min="25" max="25" width="9.5703125" style="9" customWidth="1"/>
    <col min="26" max="26" width="9.140625" style="2"/>
    <col min="27" max="16384" width="9.140625" style="3"/>
  </cols>
  <sheetData>
    <row r="1" spans="1:26" ht="21.75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6" ht="22.5" customHeight="1" x14ac:dyDescent="0.2">
      <c r="A2" s="26" t="s">
        <v>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6" ht="22.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 t="s">
        <v>62</v>
      </c>
      <c r="W3" s="30"/>
      <c r="X3" s="30"/>
      <c r="Y3" s="30"/>
    </row>
    <row r="4" spans="1:26" ht="30" customHeight="1" x14ac:dyDescent="0.2">
      <c r="A4" s="13" t="s">
        <v>2</v>
      </c>
      <c r="B4" s="13" t="s">
        <v>0</v>
      </c>
      <c r="C4" s="13" t="s">
        <v>3</v>
      </c>
      <c r="D4" s="13" t="s">
        <v>58</v>
      </c>
      <c r="E4" s="18" t="s">
        <v>4</v>
      </c>
      <c r="F4" s="19"/>
      <c r="G4" s="20"/>
      <c r="H4" s="13" t="s">
        <v>46</v>
      </c>
      <c r="I4" s="13" t="s">
        <v>57</v>
      </c>
      <c r="J4" s="21" t="s">
        <v>45</v>
      </c>
      <c r="K4" s="13" t="s">
        <v>50</v>
      </c>
      <c r="L4" s="13" t="s">
        <v>5</v>
      </c>
      <c r="M4" s="18" t="s">
        <v>6</v>
      </c>
      <c r="N4" s="19"/>
      <c r="O4" s="19"/>
      <c r="P4" s="20"/>
      <c r="Q4" s="18" t="s">
        <v>7</v>
      </c>
      <c r="R4" s="20"/>
      <c r="S4" s="18" t="s">
        <v>51</v>
      </c>
      <c r="T4" s="20"/>
      <c r="U4" s="13" t="s">
        <v>54</v>
      </c>
      <c r="V4" s="13" t="s">
        <v>8</v>
      </c>
      <c r="W4" s="13" t="s">
        <v>9</v>
      </c>
      <c r="X4" s="13" t="s">
        <v>55</v>
      </c>
      <c r="Y4" s="13" t="s">
        <v>56</v>
      </c>
    </row>
    <row r="5" spans="1:26" ht="33" customHeight="1" x14ac:dyDescent="0.2">
      <c r="A5" s="14"/>
      <c r="B5" s="14"/>
      <c r="C5" s="14"/>
      <c r="D5" s="14"/>
      <c r="E5" s="10" t="s">
        <v>49</v>
      </c>
      <c r="F5" s="10" t="s">
        <v>61</v>
      </c>
      <c r="G5" s="10" t="s">
        <v>60</v>
      </c>
      <c r="H5" s="14"/>
      <c r="I5" s="14"/>
      <c r="J5" s="22"/>
      <c r="K5" s="14"/>
      <c r="L5" s="14"/>
      <c r="M5" s="10" t="s">
        <v>10</v>
      </c>
      <c r="N5" s="10" t="s">
        <v>11</v>
      </c>
      <c r="O5" s="10" t="s">
        <v>12</v>
      </c>
      <c r="P5" s="10" t="s">
        <v>13</v>
      </c>
      <c r="Q5" s="10" t="s">
        <v>47</v>
      </c>
      <c r="R5" s="10" t="s">
        <v>48</v>
      </c>
      <c r="S5" s="5" t="s">
        <v>52</v>
      </c>
      <c r="T5" s="5" t="s">
        <v>53</v>
      </c>
      <c r="U5" s="14"/>
      <c r="V5" s="14"/>
      <c r="W5" s="14"/>
      <c r="X5" s="14"/>
      <c r="Y5" s="14"/>
    </row>
    <row r="6" spans="1:26" s="12" customFormat="1" ht="15" customHeight="1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  <c r="Q6" s="32">
        <v>17</v>
      </c>
      <c r="R6" s="32">
        <v>18</v>
      </c>
      <c r="S6" s="32">
        <v>19</v>
      </c>
      <c r="T6" s="32">
        <v>20</v>
      </c>
      <c r="U6" s="32">
        <v>21</v>
      </c>
      <c r="V6" s="32">
        <v>22</v>
      </c>
      <c r="W6" s="32">
        <v>23</v>
      </c>
      <c r="X6" s="32">
        <v>24</v>
      </c>
      <c r="Y6" s="32">
        <v>25</v>
      </c>
      <c r="Z6" s="11"/>
    </row>
    <row r="7" spans="1:26" ht="21.75" customHeight="1" x14ac:dyDescent="0.2">
      <c r="A7" s="6">
        <v>1</v>
      </c>
      <c r="B7" s="7" t="s">
        <v>19</v>
      </c>
      <c r="C7" s="6" t="s">
        <v>38</v>
      </c>
      <c r="D7" s="6">
        <v>15000</v>
      </c>
      <c r="E7" s="6">
        <v>730</v>
      </c>
      <c r="F7" s="6">
        <v>1000</v>
      </c>
      <c r="G7" s="6">
        <v>500</v>
      </c>
      <c r="H7" s="6">
        <v>2000</v>
      </c>
      <c r="I7" s="6">
        <f>H7+G7+F7+E7+D7</f>
        <v>19230</v>
      </c>
      <c r="J7" s="23">
        <v>26</v>
      </c>
      <c r="K7" s="25">
        <f>(I7/26)*J7</f>
        <v>19230</v>
      </c>
      <c r="L7" s="25">
        <f>D7+H7</f>
        <v>17000</v>
      </c>
      <c r="M7" s="6">
        <f>L7*8%</f>
        <v>1360</v>
      </c>
      <c r="N7" s="6">
        <f>L7*1.5%</f>
        <v>255</v>
      </c>
      <c r="O7" s="6">
        <f>L7*1%</f>
        <v>170</v>
      </c>
      <c r="P7" s="25">
        <f>M7+N7+O7</f>
        <v>1785</v>
      </c>
      <c r="Q7" s="6">
        <v>9000</v>
      </c>
      <c r="R7" s="6">
        <v>3600</v>
      </c>
      <c r="S7" s="6">
        <v>0</v>
      </c>
      <c r="T7" s="6">
        <v>0</v>
      </c>
      <c r="U7" s="6">
        <f>K7-E7-F7-G7</f>
        <v>17000</v>
      </c>
      <c r="V7" s="6">
        <f>MAX(U7-P7-Q7-R7-S7-T7,0)</f>
        <v>2615</v>
      </c>
      <c r="W7" s="27">
        <f>IF(V7&gt;80000,V7*35%-9850,IF(V7&gt;52000,V7*30%-5850,IF(V7&gt;32000,V7*25%-3250,IF(V7&gt;18000,V7*20%-1650,IF(V7&gt;10000,V7*15%-750,IF(V7&gt;5000,V7*10%-250,IF(V7&gt;0,V7*5%,0)))))))</f>
        <v>130.75</v>
      </c>
      <c r="X7" s="6">
        <v>0</v>
      </c>
      <c r="Y7" s="6">
        <f>U7-W7-X7</f>
        <v>16869.25</v>
      </c>
    </row>
    <row r="8" spans="1:26" ht="21.75" customHeight="1" x14ac:dyDescent="0.2">
      <c r="A8" s="6">
        <v>2</v>
      </c>
      <c r="B8" s="7" t="s">
        <v>20</v>
      </c>
      <c r="C8" s="6" t="s">
        <v>39</v>
      </c>
      <c r="D8" s="6">
        <v>8000</v>
      </c>
      <c r="E8" s="6">
        <v>730</v>
      </c>
      <c r="F8" s="6">
        <v>300</v>
      </c>
      <c r="G8" s="6">
        <v>500</v>
      </c>
      <c r="H8" s="6">
        <v>1000</v>
      </c>
      <c r="I8" s="6">
        <f t="shared" ref="I8:I26" si="0">H8+G8+F8+E8+D8</f>
        <v>10530</v>
      </c>
      <c r="J8" s="23">
        <v>26</v>
      </c>
      <c r="K8" s="25">
        <f t="shared" ref="K8:K26" si="1">(I8/26)*J8</f>
        <v>10530</v>
      </c>
      <c r="L8" s="25">
        <f t="shared" ref="L8:L26" si="2">D8+H8</f>
        <v>9000</v>
      </c>
      <c r="M8" s="6">
        <f t="shared" ref="M8:M26" si="3">L8*8%</f>
        <v>720</v>
      </c>
      <c r="N8" s="6">
        <f t="shared" ref="N8:N26" si="4">L8*1.5%</f>
        <v>135</v>
      </c>
      <c r="O8" s="6">
        <f t="shared" ref="O8:O26" si="5">L8*1%</f>
        <v>90</v>
      </c>
      <c r="P8" s="25">
        <f t="shared" ref="P8:P26" si="6">M8+N8+O8</f>
        <v>945</v>
      </c>
      <c r="Q8" s="6">
        <v>9000</v>
      </c>
      <c r="R8" s="6">
        <v>3600</v>
      </c>
      <c r="S8" s="6">
        <v>0</v>
      </c>
      <c r="T8" s="6">
        <v>0</v>
      </c>
      <c r="U8" s="6">
        <f t="shared" ref="U8:U26" si="7">K8-E8-F8-G8</f>
        <v>9000</v>
      </c>
      <c r="V8" s="6">
        <f t="shared" ref="V8:V26" si="8">MAX(U8-P8-Q8-R8-S8-T8,0)</f>
        <v>0</v>
      </c>
      <c r="W8" s="27">
        <f t="shared" ref="W8:W26" si="9">IF(V8&gt;80000,V8*35%-9850,IF(V8&gt;52000,V8*30%-5850,IF(V8&gt;32000,V8*25%-3250,IF(V8&gt;18000,V8*20%-1650,IF(V8&gt;10000,V8*15%-750,IF(V8&gt;5000,V8*10%-250,IF(V8&gt;0,V8*5%,0)))))))</f>
        <v>0</v>
      </c>
      <c r="X8" s="6">
        <v>0</v>
      </c>
      <c r="Y8" s="6">
        <f t="shared" ref="Y8:Y26" si="10">U8-W8-X8</f>
        <v>9000</v>
      </c>
    </row>
    <row r="9" spans="1:26" ht="21.75" customHeight="1" x14ac:dyDescent="0.2">
      <c r="A9" s="6">
        <v>3</v>
      </c>
      <c r="B9" s="7" t="s">
        <v>21</v>
      </c>
      <c r="C9" s="6" t="s">
        <v>40</v>
      </c>
      <c r="D9" s="6">
        <v>8000</v>
      </c>
      <c r="E9" s="6">
        <v>730</v>
      </c>
      <c r="F9" s="6">
        <v>500</v>
      </c>
      <c r="G9" s="6">
        <v>500</v>
      </c>
      <c r="H9" s="6">
        <v>1000</v>
      </c>
      <c r="I9" s="6">
        <f t="shared" si="0"/>
        <v>10730</v>
      </c>
      <c r="J9" s="23">
        <v>26</v>
      </c>
      <c r="K9" s="25">
        <f t="shared" si="1"/>
        <v>10730</v>
      </c>
      <c r="L9" s="25">
        <f t="shared" si="2"/>
        <v>9000</v>
      </c>
      <c r="M9" s="6">
        <f t="shared" si="3"/>
        <v>720</v>
      </c>
      <c r="N9" s="6">
        <f t="shared" si="4"/>
        <v>135</v>
      </c>
      <c r="O9" s="6">
        <f t="shared" si="5"/>
        <v>90</v>
      </c>
      <c r="P9" s="25">
        <f t="shared" si="6"/>
        <v>945</v>
      </c>
      <c r="Q9" s="6">
        <v>9000</v>
      </c>
      <c r="R9" s="6">
        <v>3600</v>
      </c>
      <c r="S9" s="6">
        <v>0</v>
      </c>
      <c r="T9" s="6">
        <v>0</v>
      </c>
      <c r="U9" s="6">
        <f t="shared" si="7"/>
        <v>9000</v>
      </c>
      <c r="V9" s="6">
        <f t="shared" si="8"/>
        <v>0</v>
      </c>
      <c r="W9" s="27">
        <f t="shared" si="9"/>
        <v>0</v>
      </c>
      <c r="X9" s="6">
        <v>0</v>
      </c>
      <c r="Y9" s="6">
        <f t="shared" si="10"/>
        <v>9000</v>
      </c>
    </row>
    <row r="10" spans="1:26" ht="21.75" customHeight="1" x14ac:dyDescent="0.2">
      <c r="A10" s="6">
        <v>4</v>
      </c>
      <c r="B10" s="7" t="s">
        <v>22</v>
      </c>
      <c r="C10" s="6" t="s">
        <v>41</v>
      </c>
      <c r="D10" s="6">
        <v>6000</v>
      </c>
      <c r="E10" s="6">
        <v>730</v>
      </c>
      <c r="F10" s="6">
        <v>300</v>
      </c>
      <c r="G10" s="6">
        <v>500</v>
      </c>
      <c r="H10" s="6">
        <v>500</v>
      </c>
      <c r="I10" s="6">
        <f t="shared" si="0"/>
        <v>8030</v>
      </c>
      <c r="J10" s="23">
        <v>26</v>
      </c>
      <c r="K10" s="25">
        <f t="shared" si="1"/>
        <v>8030.0000000000009</v>
      </c>
      <c r="L10" s="25">
        <f t="shared" si="2"/>
        <v>6500</v>
      </c>
      <c r="M10" s="6">
        <f t="shared" si="3"/>
        <v>520</v>
      </c>
      <c r="N10" s="6">
        <f t="shared" si="4"/>
        <v>97.5</v>
      </c>
      <c r="O10" s="6">
        <f t="shared" si="5"/>
        <v>65</v>
      </c>
      <c r="P10" s="25">
        <f t="shared" si="6"/>
        <v>682.5</v>
      </c>
      <c r="Q10" s="6">
        <v>9000</v>
      </c>
      <c r="R10" s="6">
        <v>3600</v>
      </c>
      <c r="S10" s="6">
        <v>0</v>
      </c>
      <c r="T10" s="6">
        <v>0</v>
      </c>
      <c r="U10" s="6">
        <f t="shared" si="7"/>
        <v>6500.0000000000009</v>
      </c>
      <c r="V10" s="6">
        <f t="shared" si="8"/>
        <v>0</v>
      </c>
      <c r="W10" s="27">
        <f t="shared" si="9"/>
        <v>0</v>
      </c>
      <c r="X10" s="6">
        <v>0</v>
      </c>
      <c r="Y10" s="6">
        <f t="shared" si="10"/>
        <v>6500.0000000000009</v>
      </c>
    </row>
    <row r="11" spans="1:26" ht="21.75" customHeight="1" x14ac:dyDescent="0.2">
      <c r="A11" s="6">
        <v>5</v>
      </c>
      <c r="B11" s="7" t="s">
        <v>23</v>
      </c>
      <c r="C11" s="6" t="s">
        <v>42</v>
      </c>
      <c r="D11" s="6">
        <v>6000</v>
      </c>
      <c r="E11" s="6">
        <v>730</v>
      </c>
      <c r="F11" s="6">
        <v>500</v>
      </c>
      <c r="G11" s="6">
        <v>500</v>
      </c>
      <c r="H11" s="6">
        <v>500</v>
      </c>
      <c r="I11" s="6">
        <f t="shared" si="0"/>
        <v>8230</v>
      </c>
      <c r="J11" s="23">
        <v>26</v>
      </c>
      <c r="K11" s="25">
        <f t="shared" si="1"/>
        <v>8230</v>
      </c>
      <c r="L11" s="25">
        <f t="shared" si="2"/>
        <v>6500</v>
      </c>
      <c r="M11" s="6">
        <f t="shared" si="3"/>
        <v>520</v>
      </c>
      <c r="N11" s="6">
        <f t="shared" si="4"/>
        <v>97.5</v>
      </c>
      <c r="O11" s="6">
        <f t="shared" si="5"/>
        <v>65</v>
      </c>
      <c r="P11" s="25">
        <f t="shared" si="6"/>
        <v>682.5</v>
      </c>
      <c r="Q11" s="6">
        <v>9000</v>
      </c>
      <c r="R11" s="6">
        <v>3600</v>
      </c>
      <c r="S11" s="6">
        <v>0</v>
      </c>
      <c r="T11" s="6">
        <v>0</v>
      </c>
      <c r="U11" s="6">
        <f t="shared" si="7"/>
        <v>6500</v>
      </c>
      <c r="V11" s="6">
        <f t="shared" si="8"/>
        <v>0</v>
      </c>
      <c r="W11" s="27">
        <f t="shared" si="9"/>
        <v>0</v>
      </c>
      <c r="X11" s="6">
        <v>0</v>
      </c>
      <c r="Y11" s="6">
        <f t="shared" si="10"/>
        <v>6500</v>
      </c>
    </row>
    <row r="12" spans="1:26" ht="21.75" customHeight="1" x14ac:dyDescent="0.2">
      <c r="A12" s="6">
        <v>6</v>
      </c>
      <c r="B12" s="7" t="s">
        <v>24</v>
      </c>
      <c r="C12" s="6" t="s">
        <v>43</v>
      </c>
      <c r="D12" s="6">
        <v>5000</v>
      </c>
      <c r="E12" s="6">
        <v>730</v>
      </c>
      <c r="F12" s="6">
        <v>0</v>
      </c>
      <c r="G12" s="6"/>
      <c r="H12" s="6">
        <v>0</v>
      </c>
      <c r="I12" s="6">
        <f t="shared" si="0"/>
        <v>5730</v>
      </c>
      <c r="J12" s="23">
        <v>25</v>
      </c>
      <c r="K12" s="25">
        <f t="shared" si="1"/>
        <v>5509.6153846153848</v>
      </c>
      <c r="L12" s="25">
        <f t="shared" si="2"/>
        <v>5000</v>
      </c>
      <c r="M12" s="6">
        <f t="shared" si="3"/>
        <v>400</v>
      </c>
      <c r="N12" s="6">
        <f t="shared" si="4"/>
        <v>75</v>
      </c>
      <c r="O12" s="6">
        <f t="shared" si="5"/>
        <v>50</v>
      </c>
      <c r="P12" s="25">
        <f t="shared" si="6"/>
        <v>525</v>
      </c>
      <c r="Q12" s="6">
        <v>9000</v>
      </c>
      <c r="R12" s="6">
        <v>3600</v>
      </c>
      <c r="S12" s="6">
        <v>0</v>
      </c>
      <c r="T12" s="6">
        <v>0</v>
      </c>
      <c r="U12" s="6">
        <f t="shared" si="7"/>
        <v>4779.6153846153848</v>
      </c>
      <c r="V12" s="6">
        <f t="shared" si="8"/>
        <v>0</v>
      </c>
      <c r="W12" s="27">
        <f t="shared" si="9"/>
        <v>0</v>
      </c>
      <c r="X12" s="6">
        <v>0</v>
      </c>
      <c r="Y12" s="6">
        <f t="shared" si="10"/>
        <v>4779.6153846153848</v>
      </c>
    </row>
    <row r="13" spans="1:26" ht="21.75" customHeight="1" x14ac:dyDescent="0.2">
      <c r="A13" s="6">
        <v>7</v>
      </c>
      <c r="B13" s="7" t="s">
        <v>25</v>
      </c>
      <c r="C13" s="6" t="s">
        <v>43</v>
      </c>
      <c r="D13" s="6">
        <v>5000</v>
      </c>
      <c r="E13" s="6">
        <v>730</v>
      </c>
      <c r="F13" s="6">
        <v>0</v>
      </c>
      <c r="G13" s="6"/>
      <c r="H13" s="6">
        <v>0</v>
      </c>
      <c r="I13" s="6">
        <f t="shared" si="0"/>
        <v>5730</v>
      </c>
      <c r="J13" s="23">
        <v>25</v>
      </c>
      <c r="K13" s="25">
        <f t="shared" si="1"/>
        <v>5509.6153846153848</v>
      </c>
      <c r="L13" s="25">
        <f t="shared" si="2"/>
        <v>5000</v>
      </c>
      <c r="M13" s="6">
        <f t="shared" si="3"/>
        <v>400</v>
      </c>
      <c r="N13" s="6">
        <f t="shared" si="4"/>
        <v>75</v>
      </c>
      <c r="O13" s="6">
        <f t="shared" si="5"/>
        <v>50</v>
      </c>
      <c r="P13" s="25">
        <f t="shared" si="6"/>
        <v>525</v>
      </c>
      <c r="Q13" s="6">
        <v>9000</v>
      </c>
      <c r="R13" s="6">
        <v>3600</v>
      </c>
      <c r="S13" s="6">
        <v>0</v>
      </c>
      <c r="T13" s="6">
        <v>0</v>
      </c>
      <c r="U13" s="6">
        <f t="shared" si="7"/>
        <v>4779.6153846153848</v>
      </c>
      <c r="V13" s="6">
        <f t="shared" si="8"/>
        <v>0</v>
      </c>
      <c r="W13" s="27">
        <f t="shared" si="9"/>
        <v>0</v>
      </c>
      <c r="X13" s="6">
        <v>0</v>
      </c>
      <c r="Y13" s="6">
        <f t="shared" si="10"/>
        <v>4779.6153846153848</v>
      </c>
    </row>
    <row r="14" spans="1:26" ht="21.75" customHeight="1" x14ac:dyDescent="0.2">
      <c r="A14" s="6">
        <v>8</v>
      </c>
      <c r="B14" s="7" t="s">
        <v>26</v>
      </c>
      <c r="C14" s="6" t="s">
        <v>43</v>
      </c>
      <c r="D14" s="6">
        <v>5000</v>
      </c>
      <c r="E14" s="6">
        <v>730</v>
      </c>
      <c r="F14" s="6">
        <v>0</v>
      </c>
      <c r="G14" s="6"/>
      <c r="H14" s="6">
        <v>0</v>
      </c>
      <c r="I14" s="6">
        <f t="shared" si="0"/>
        <v>5730</v>
      </c>
      <c r="J14" s="23">
        <v>26</v>
      </c>
      <c r="K14" s="25">
        <f t="shared" si="1"/>
        <v>5730</v>
      </c>
      <c r="L14" s="25">
        <f t="shared" si="2"/>
        <v>5000</v>
      </c>
      <c r="M14" s="6">
        <f t="shared" si="3"/>
        <v>400</v>
      </c>
      <c r="N14" s="6">
        <f t="shared" si="4"/>
        <v>75</v>
      </c>
      <c r="O14" s="6">
        <f t="shared" si="5"/>
        <v>50</v>
      </c>
      <c r="P14" s="25">
        <f t="shared" si="6"/>
        <v>525</v>
      </c>
      <c r="Q14" s="6">
        <v>9000</v>
      </c>
      <c r="R14" s="6">
        <v>3600</v>
      </c>
      <c r="S14" s="6">
        <v>0</v>
      </c>
      <c r="T14" s="6">
        <v>0</v>
      </c>
      <c r="U14" s="6">
        <f t="shared" si="7"/>
        <v>5000</v>
      </c>
      <c r="V14" s="6">
        <f t="shared" si="8"/>
        <v>0</v>
      </c>
      <c r="W14" s="27">
        <f t="shared" si="9"/>
        <v>0</v>
      </c>
      <c r="X14" s="6">
        <v>500</v>
      </c>
      <c r="Y14" s="6">
        <f t="shared" si="10"/>
        <v>4500</v>
      </c>
    </row>
    <row r="15" spans="1:26" ht="21.75" customHeight="1" x14ac:dyDescent="0.2">
      <c r="A15" s="6">
        <v>9</v>
      </c>
      <c r="B15" s="7" t="s">
        <v>27</v>
      </c>
      <c r="C15" s="6" t="s">
        <v>43</v>
      </c>
      <c r="D15" s="6">
        <v>5000</v>
      </c>
      <c r="E15" s="6">
        <v>730</v>
      </c>
      <c r="F15" s="6">
        <v>0</v>
      </c>
      <c r="G15" s="6"/>
      <c r="H15" s="6">
        <v>0</v>
      </c>
      <c r="I15" s="6">
        <f t="shared" si="0"/>
        <v>5730</v>
      </c>
      <c r="J15" s="23">
        <v>25</v>
      </c>
      <c r="K15" s="25">
        <f t="shared" si="1"/>
        <v>5509.6153846153848</v>
      </c>
      <c r="L15" s="25">
        <f t="shared" si="2"/>
        <v>5000</v>
      </c>
      <c r="M15" s="6">
        <f t="shared" si="3"/>
        <v>400</v>
      </c>
      <c r="N15" s="6">
        <f t="shared" si="4"/>
        <v>75</v>
      </c>
      <c r="O15" s="6">
        <f t="shared" si="5"/>
        <v>50</v>
      </c>
      <c r="P15" s="25">
        <f t="shared" si="6"/>
        <v>525</v>
      </c>
      <c r="Q15" s="6">
        <v>9000</v>
      </c>
      <c r="R15" s="6">
        <v>3600</v>
      </c>
      <c r="S15" s="6">
        <v>0</v>
      </c>
      <c r="T15" s="6">
        <v>0</v>
      </c>
      <c r="U15" s="6">
        <f t="shared" si="7"/>
        <v>4779.6153846153848</v>
      </c>
      <c r="V15" s="6">
        <f t="shared" si="8"/>
        <v>0</v>
      </c>
      <c r="W15" s="27">
        <f t="shared" si="9"/>
        <v>0</v>
      </c>
      <c r="X15" s="6">
        <v>0</v>
      </c>
      <c r="Y15" s="6">
        <f t="shared" si="10"/>
        <v>4779.6153846153848</v>
      </c>
    </row>
    <row r="16" spans="1:26" ht="21.75" customHeight="1" x14ac:dyDescent="0.2">
      <c r="A16" s="6">
        <v>10</v>
      </c>
      <c r="B16" s="7" t="s">
        <v>44</v>
      </c>
      <c r="C16" s="6" t="s">
        <v>43</v>
      </c>
      <c r="D16" s="6">
        <v>5000</v>
      </c>
      <c r="E16" s="6">
        <v>730</v>
      </c>
      <c r="F16" s="6">
        <v>0</v>
      </c>
      <c r="G16" s="6">
        <v>200</v>
      </c>
      <c r="H16" s="6">
        <v>0</v>
      </c>
      <c r="I16" s="6">
        <f t="shared" si="0"/>
        <v>5930</v>
      </c>
      <c r="J16" s="23">
        <v>22</v>
      </c>
      <c r="K16" s="25">
        <f t="shared" si="1"/>
        <v>5017.6923076923076</v>
      </c>
      <c r="L16" s="25">
        <f t="shared" si="2"/>
        <v>5000</v>
      </c>
      <c r="M16" s="6">
        <f t="shared" si="3"/>
        <v>400</v>
      </c>
      <c r="N16" s="6">
        <f t="shared" si="4"/>
        <v>75</v>
      </c>
      <c r="O16" s="6">
        <f t="shared" si="5"/>
        <v>50</v>
      </c>
      <c r="P16" s="25">
        <f t="shared" si="6"/>
        <v>525</v>
      </c>
      <c r="Q16" s="6">
        <v>9000</v>
      </c>
      <c r="R16" s="6">
        <v>3600</v>
      </c>
      <c r="S16" s="6">
        <v>0</v>
      </c>
      <c r="T16" s="6">
        <v>0</v>
      </c>
      <c r="U16" s="6">
        <f t="shared" si="7"/>
        <v>4087.6923076923076</v>
      </c>
      <c r="V16" s="6">
        <f t="shared" si="8"/>
        <v>0</v>
      </c>
      <c r="W16" s="27">
        <f t="shared" si="9"/>
        <v>0</v>
      </c>
      <c r="X16" s="6">
        <v>0</v>
      </c>
      <c r="Y16" s="6">
        <f t="shared" si="10"/>
        <v>4087.6923076923076</v>
      </c>
    </row>
    <row r="17" spans="1:26" ht="21.75" customHeight="1" x14ac:dyDescent="0.2">
      <c r="A17" s="6">
        <v>11</v>
      </c>
      <c r="B17" s="7" t="s">
        <v>28</v>
      </c>
      <c r="C17" s="6" t="s">
        <v>43</v>
      </c>
      <c r="D17" s="6">
        <v>5000</v>
      </c>
      <c r="E17" s="6">
        <v>730</v>
      </c>
      <c r="F17" s="6">
        <v>0</v>
      </c>
      <c r="G17" s="6"/>
      <c r="H17" s="6">
        <v>0</v>
      </c>
      <c r="I17" s="6">
        <f t="shared" si="0"/>
        <v>5730</v>
      </c>
      <c r="J17" s="23">
        <v>24</v>
      </c>
      <c r="K17" s="25">
        <f t="shared" si="1"/>
        <v>5289.2307692307695</v>
      </c>
      <c r="L17" s="25">
        <f t="shared" si="2"/>
        <v>5000</v>
      </c>
      <c r="M17" s="6">
        <f t="shared" si="3"/>
        <v>400</v>
      </c>
      <c r="N17" s="6">
        <f t="shared" si="4"/>
        <v>75</v>
      </c>
      <c r="O17" s="6">
        <f t="shared" si="5"/>
        <v>50</v>
      </c>
      <c r="P17" s="25">
        <f t="shared" si="6"/>
        <v>525</v>
      </c>
      <c r="Q17" s="6">
        <v>9000</v>
      </c>
      <c r="R17" s="6">
        <v>3600</v>
      </c>
      <c r="S17" s="6">
        <v>0</v>
      </c>
      <c r="T17" s="6">
        <v>0</v>
      </c>
      <c r="U17" s="6">
        <f t="shared" si="7"/>
        <v>4559.2307692307695</v>
      </c>
      <c r="V17" s="6">
        <f t="shared" si="8"/>
        <v>0</v>
      </c>
      <c r="W17" s="27">
        <f t="shared" si="9"/>
        <v>0</v>
      </c>
      <c r="X17" s="6">
        <v>0</v>
      </c>
      <c r="Y17" s="6">
        <f t="shared" si="10"/>
        <v>4559.2307692307695</v>
      </c>
    </row>
    <row r="18" spans="1:26" ht="16.5" customHeight="1" x14ac:dyDescent="0.2">
      <c r="A18" s="6">
        <v>12</v>
      </c>
      <c r="B18" s="7" t="s">
        <v>29</v>
      </c>
      <c r="C18" s="6" t="s">
        <v>43</v>
      </c>
      <c r="D18" s="6">
        <v>6000</v>
      </c>
      <c r="E18" s="6">
        <v>730</v>
      </c>
      <c r="F18" s="6">
        <v>0</v>
      </c>
      <c r="G18" s="6"/>
      <c r="H18" s="6">
        <v>0</v>
      </c>
      <c r="I18" s="6">
        <f t="shared" si="0"/>
        <v>6730</v>
      </c>
      <c r="J18" s="23">
        <v>26</v>
      </c>
      <c r="K18" s="25">
        <f t="shared" si="1"/>
        <v>6730.0000000000009</v>
      </c>
      <c r="L18" s="25">
        <f t="shared" si="2"/>
        <v>6000</v>
      </c>
      <c r="M18" s="6">
        <f t="shared" si="3"/>
        <v>480</v>
      </c>
      <c r="N18" s="6">
        <f t="shared" si="4"/>
        <v>90</v>
      </c>
      <c r="O18" s="6">
        <f t="shared" si="5"/>
        <v>60</v>
      </c>
      <c r="P18" s="25">
        <f t="shared" si="6"/>
        <v>630</v>
      </c>
      <c r="Q18" s="6">
        <v>9000</v>
      </c>
      <c r="R18" s="6">
        <v>3600</v>
      </c>
      <c r="S18" s="6">
        <v>0</v>
      </c>
      <c r="T18" s="6">
        <v>0</v>
      </c>
      <c r="U18" s="6">
        <f t="shared" si="7"/>
        <v>6000.0000000000009</v>
      </c>
      <c r="V18" s="6">
        <f t="shared" si="8"/>
        <v>0</v>
      </c>
      <c r="W18" s="27">
        <f t="shared" si="9"/>
        <v>0</v>
      </c>
      <c r="X18" s="6">
        <v>0</v>
      </c>
      <c r="Y18" s="6">
        <f t="shared" si="10"/>
        <v>6000.0000000000009</v>
      </c>
      <c r="Z18" s="3"/>
    </row>
    <row r="19" spans="1:26" ht="16.5" customHeight="1" x14ac:dyDescent="0.2">
      <c r="A19" s="6">
        <v>13</v>
      </c>
      <c r="B19" s="7" t="s">
        <v>30</v>
      </c>
      <c r="C19" s="6" t="s">
        <v>43</v>
      </c>
      <c r="D19" s="6">
        <v>4500</v>
      </c>
      <c r="E19" s="6">
        <v>730</v>
      </c>
      <c r="F19" s="6">
        <v>0</v>
      </c>
      <c r="G19" s="6"/>
      <c r="H19" s="6">
        <v>0</v>
      </c>
      <c r="I19" s="6">
        <f t="shared" si="0"/>
        <v>5230</v>
      </c>
      <c r="J19" s="23">
        <v>26</v>
      </c>
      <c r="K19" s="25">
        <f t="shared" si="1"/>
        <v>5230</v>
      </c>
      <c r="L19" s="25">
        <f t="shared" si="2"/>
        <v>4500</v>
      </c>
      <c r="M19" s="6">
        <f t="shared" si="3"/>
        <v>360</v>
      </c>
      <c r="N19" s="6">
        <f t="shared" si="4"/>
        <v>67.5</v>
      </c>
      <c r="O19" s="6">
        <f t="shared" si="5"/>
        <v>45</v>
      </c>
      <c r="P19" s="25">
        <f t="shared" si="6"/>
        <v>472.5</v>
      </c>
      <c r="Q19" s="6">
        <v>9000</v>
      </c>
      <c r="R19" s="6">
        <v>3600</v>
      </c>
      <c r="S19" s="6">
        <v>0</v>
      </c>
      <c r="T19" s="6">
        <v>0</v>
      </c>
      <c r="U19" s="6">
        <f t="shared" si="7"/>
        <v>4500</v>
      </c>
      <c r="V19" s="6">
        <f t="shared" si="8"/>
        <v>0</v>
      </c>
      <c r="W19" s="27">
        <f t="shared" si="9"/>
        <v>0</v>
      </c>
      <c r="X19" s="6">
        <v>0</v>
      </c>
      <c r="Y19" s="6">
        <f t="shared" si="10"/>
        <v>4500</v>
      </c>
      <c r="Z19" s="3"/>
    </row>
    <row r="20" spans="1:26" ht="16.5" customHeight="1" x14ac:dyDescent="0.2">
      <c r="A20" s="6">
        <v>14</v>
      </c>
      <c r="B20" s="7" t="s">
        <v>31</v>
      </c>
      <c r="C20" s="6" t="s">
        <v>43</v>
      </c>
      <c r="D20" s="6">
        <v>4500</v>
      </c>
      <c r="E20" s="6">
        <v>730</v>
      </c>
      <c r="F20" s="6">
        <v>0</v>
      </c>
      <c r="G20" s="6">
        <v>100</v>
      </c>
      <c r="H20" s="6">
        <v>0</v>
      </c>
      <c r="I20" s="6">
        <f t="shared" si="0"/>
        <v>5330</v>
      </c>
      <c r="J20" s="23">
        <v>25</v>
      </c>
      <c r="K20" s="25">
        <f t="shared" si="1"/>
        <v>5125</v>
      </c>
      <c r="L20" s="25">
        <f t="shared" si="2"/>
        <v>4500</v>
      </c>
      <c r="M20" s="6">
        <f t="shared" si="3"/>
        <v>360</v>
      </c>
      <c r="N20" s="6">
        <f t="shared" si="4"/>
        <v>67.5</v>
      </c>
      <c r="O20" s="6">
        <f t="shared" si="5"/>
        <v>45</v>
      </c>
      <c r="P20" s="25">
        <f t="shared" si="6"/>
        <v>472.5</v>
      </c>
      <c r="Q20" s="6">
        <v>9000</v>
      </c>
      <c r="R20" s="6">
        <v>3600</v>
      </c>
      <c r="S20" s="6">
        <v>0</v>
      </c>
      <c r="T20" s="6">
        <v>0</v>
      </c>
      <c r="U20" s="6">
        <f t="shared" si="7"/>
        <v>4295</v>
      </c>
      <c r="V20" s="6">
        <f t="shared" si="8"/>
        <v>0</v>
      </c>
      <c r="W20" s="27">
        <f t="shared" si="9"/>
        <v>0</v>
      </c>
      <c r="X20" s="6">
        <v>0</v>
      </c>
      <c r="Y20" s="6">
        <f t="shared" si="10"/>
        <v>4295</v>
      </c>
      <c r="Z20" s="3"/>
    </row>
    <row r="21" spans="1:26" ht="16.5" customHeight="1" x14ac:dyDescent="0.2">
      <c r="A21" s="6">
        <v>15</v>
      </c>
      <c r="B21" s="7" t="s">
        <v>32</v>
      </c>
      <c r="C21" s="6" t="s">
        <v>43</v>
      </c>
      <c r="D21" s="6">
        <v>5500</v>
      </c>
      <c r="E21" s="6">
        <v>730</v>
      </c>
      <c r="F21" s="6">
        <v>0</v>
      </c>
      <c r="G21" s="6">
        <v>100</v>
      </c>
      <c r="H21" s="6">
        <v>0</v>
      </c>
      <c r="I21" s="6">
        <f t="shared" si="0"/>
        <v>6330</v>
      </c>
      <c r="J21" s="23">
        <v>25</v>
      </c>
      <c r="K21" s="25">
        <f t="shared" si="1"/>
        <v>6086.538461538461</v>
      </c>
      <c r="L21" s="25">
        <f t="shared" si="2"/>
        <v>5500</v>
      </c>
      <c r="M21" s="6">
        <f t="shared" si="3"/>
        <v>440</v>
      </c>
      <c r="N21" s="6">
        <f t="shared" si="4"/>
        <v>82.5</v>
      </c>
      <c r="O21" s="6">
        <f t="shared" si="5"/>
        <v>55</v>
      </c>
      <c r="P21" s="25">
        <f t="shared" si="6"/>
        <v>577.5</v>
      </c>
      <c r="Q21" s="6">
        <v>9000</v>
      </c>
      <c r="R21" s="6">
        <v>3600</v>
      </c>
      <c r="S21" s="6">
        <v>0</v>
      </c>
      <c r="T21" s="6">
        <v>0</v>
      </c>
      <c r="U21" s="6">
        <f t="shared" si="7"/>
        <v>5256.538461538461</v>
      </c>
      <c r="V21" s="6">
        <f t="shared" si="8"/>
        <v>0</v>
      </c>
      <c r="W21" s="27">
        <f t="shared" si="9"/>
        <v>0</v>
      </c>
      <c r="X21" s="6">
        <v>1000</v>
      </c>
      <c r="Y21" s="6">
        <f t="shared" si="10"/>
        <v>4256.538461538461</v>
      </c>
      <c r="Z21" s="3"/>
    </row>
    <row r="22" spans="1:26" ht="16.5" customHeight="1" x14ac:dyDescent="0.2">
      <c r="A22" s="6">
        <v>16</v>
      </c>
      <c r="B22" s="7" t="s">
        <v>33</v>
      </c>
      <c r="C22" s="6" t="s">
        <v>43</v>
      </c>
      <c r="D22" s="6">
        <v>5000</v>
      </c>
      <c r="E22" s="6">
        <v>730</v>
      </c>
      <c r="F22" s="6">
        <v>0</v>
      </c>
      <c r="G22" s="6"/>
      <c r="H22" s="6">
        <v>0</v>
      </c>
      <c r="I22" s="6">
        <f t="shared" si="0"/>
        <v>5730</v>
      </c>
      <c r="J22" s="23">
        <v>24</v>
      </c>
      <c r="K22" s="25">
        <f t="shared" si="1"/>
        <v>5289.2307692307695</v>
      </c>
      <c r="L22" s="25">
        <f t="shared" si="2"/>
        <v>5000</v>
      </c>
      <c r="M22" s="6">
        <f t="shared" si="3"/>
        <v>400</v>
      </c>
      <c r="N22" s="6">
        <f t="shared" si="4"/>
        <v>75</v>
      </c>
      <c r="O22" s="6">
        <f t="shared" si="5"/>
        <v>50</v>
      </c>
      <c r="P22" s="25">
        <f t="shared" si="6"/>
        <v>525</v>
      </c>
      <c r="Q22" s="6">
        <v>9000</v>
      </c>
      <c r="R22" s="6">
        <v>3600</v>
      </c>
      <c r="S22" s="6">
        <v>0</v>
      </c>
      <c r="T22" s="6">
        <v>0</v>
      </c>
      <c r="U22" s="6">
        <f t="shared" si="7"/>
        <v>4559.2307692307695</v>
      </c>
      <c r="V22" s="6">
        <f t="shared" si="8"/>
        <v>0</v>
      </c>
      <c r="W22" s="27">
        <f t="shared" si="9"/>
        <v>0</v>
      </c>
      <c r="X22" s="6">
        <v>0</v>
      </c>
      <c r="Y22" s="6">
        <f t="shared" si="10"/>
        <v>4559.2307692307695</v>
      </c>
      <c r="Z22" s="3"/>
    </row>
    <row r="23" spans="1:26" ht="16.5" customHeight="1" x14ac:dyDescent="0.2">
      <c r="A23" s="6">
        <v>17</v>
      </c>
      <c r="B23" s="7" t="s">
        <v>34</v>
      </c>
      <c r="C23" s="6" t="s">
        <v>43</v>
      </c>
      <c r="D23" s="6">
        <v>4500</v>
      </c>
      <c r="E23" s="6">
        <v>730</v>
      </c>
      <c r="F23" s="6">
        <v>0</v>
      </c>
      <c r="G23" s="6"/>
      <c r="H23" s="6">
        <v>0</v>
      </c>
      <c r="I23" s="6">
        <f t="shared" si="0"/>
        <v>5230</v>
      </c>
      <c r="J23" s="23">
        <v>23.5</v>
      </c>
      <c r="K23" s="25">
        <f t="shared" si="1"/>
        <v>4727.1153846153848</v>
      </c>
      <c r="L23" s="25">
        <f t="shared" si="2"/>
        <v>4500</v>
      </c>
      <c r="M23" s="6">
        <f t="shared" si="3"/>
        <v>360</v>
      </c>
      <c r="N23" s="6">
        <f t="shared" si="4"/>
        <v>67.5</v>
      </c>
      <c r="O23" s="6">
        <f t="shared" si="5"/>
        <v>45</v>
      </c>
      <c r="P23" s="25">
        <f t="shared" si="6"/>
        <v>472.5</v>
      </c>
      <c r="Q23" s="6">
        <v>9000</v>
      </c>
      <c r="R23" s="6">
        <v>3600</v>
      </c>
      <c r="S23" s="6">
        <v>0</v>
      </c>
      <c r="T23" s="6">
        <v>0</v>
      </c>
      <c r="U23" s="6">
        <f t="shared" si="7"/>
        <v>3997.1153846153848</v>
      </c>
      <c r="V23" s="6">
        <f t="shared" si="8"/>
        <v>0</v>
      </c>
      <c r="W23" s="27">
        <f t="shared" si="9"/>
        <v>0</v>
      </c>
      <c r="X23" s="6">
        <v>0</v>
      </c>
      <c r="Y23" s="6">
        <f t="shared" si="10"/>
        <v>3997.1153846153848</v>
      </c>
      <c r="Z23" s="3"/>
    </row>
    <row r="24" spans="1:26" ht="16.5" customHeight="1" x14ac:dyDescent="0.2">
      <c r="A24" s="6">
        <v>18</v>
      </c>
      <c r="B24" s="7" t="s">
        <v>35</v>
      </c>
      <c r="C24" s="6" t="s">
        <v>43</v>
      </c>
      <c r="D24" s="6">
        <v>5000</v>
      </c>
      <c r="E24" s="6">
        <v>730</v>
      </c>
      <c r="F24" s="6">
        <v>0</v>
      </c>
      <c r="G24" s="6"/>
      <c r="H24" s="6">
        <v>0</v>
      </c>
      <c r="I24" s="6">
        <f t="shared" si="0"/>
        <v>5730</v>
      </c>
      <c r="J24" s="23">
        <v>23</v>
      </c>
      <c r="K24" s="25">
        <f t="shared" si="1"/>
        <v>5068.8461538461543</v>
      </c>
      <c r="L24" s="25">
        <f t="shared" si="2"/>
        <v>5000</v>
      </c>
      <c r="M24" s="6">
        <f t="shared" si="3"/>
        <v>400</v>
      </c>
      <c r="N24" s="6">
        <f t="shared" si="4"/>
        <v>75</v>
      </c>
      <c r="O24" s="6">
        <f t="shared" si="5"/>
        <v>50</v>
      </c>
      <c r="P24" s="25">
        <f t="shared" si="6"/>
        <v>525</v>
      </c>
      <c r="Q24" s="6">
        <v>9000</v>
      </c>
      <c r="R24" s="6">
        <v>3600</v>
      </c>
      <c r="S24" s="6">
        <v>0</v>
      </c>
      <c r="T24" s="6">
        <v>0</v>
      </c>
      <c r="U24" s="6">
        <f t="shared" si="7"/>
        <v>4338.8461538461543</v>
      </c>
      <c r="V24" s="6">
        <f t="shared" si="8"/>
        <v>0</v>
      </c>
      <c r="W24" s="27">
        <f t="shared" si="9"/>
        <v>0</v>
      </c>
      <c r="X24" s="6">
        <v>0</v>
      </c>
      <c r="Y24" s="6">
        <f t="shared" si="10"/>
        <v>4338.8461538461543</v>
      </c>
      <c r="Z24" s="3"/>
    </row>
    <row r="25" spans="1:26" ht="16.5" customHeight="1" x14ac:dyDescent="0.2">
      <c r="A25" s="6">
        <v>19</v>
      </c>
      <c r="B25" s="7" t="s">
        <v>36</v>
      </c>
      <c r="C25" s="6" t="s">
        <v>43</v>
      </c>
      <c r="D25" s="6">
        <v>4500</v>
      </c>
      <c r="E25" s="6">
        <v>730</v>
      </c>
      <c r="F25" s="6">
        <v>0</v>
      </c>
      <c r="G25" s="6"/>
      <c r="H25" s="6">
        <v>0</v>
      </c>
      <c r="I25" s="6">
        <f t="shared" si="0"/>
        <v>5230</v>
      </c>
      <c r="J25" s="23">
        <v>24</v>
      </c>
      <c r="K25" s="25">
        <f t="shared" si="1"/>
        <v>4827.6923076923076</v>
      </c>
      <c r="L25" s="25">
        <f t="shared" si="2"/>
        <v>4500</v>
      </c>
      <c r="M25" s="6">
        <f t="shared" si="3"/>
        <v>360</v>
      </c>
      <c r="N25" s="6">
        <f t="shared" si="4"/>
        <v>67.5</v>
      </c>
      <c r="O25" s="6">
        <f t="shared" si="5"/>
        <v>45</v>
      </c>
      <c r="P25" s="25">
        <f t="shared" si="6"/>
        <v>472.5</v>
      </c>
      <c r="Q25" s="6">
        <v>9000</v>
      </c>
      <c r="R25" s="6">
        <v>3600</v>
      </c>
      <c r="S25" s="6">
        <v>0</v>
      </c>
      <c r="T25" s="6">
        <v>0</v>
      </c>
      <c r="U25" s="6">
        <f t="shared" si="7"/>
        <v>4097.6923076923076</v>
      </c>
      <c r="V25" s="6">
        <f t="shared" si="8"/>
        <v>0</v>
      </c>
      <c r="W25" s="27">
        <f t="shared" si="9"/>
        <v>0</v>
      </c>
      <c r="X25" s="6">
        <v>500</v>
      </c>
      <c r="Y25" s="6">
        <f t="shared" si="10"/>
        <v>3597.6923076923076</v>
      </c>
      <c r="Z25" s="3"/>
    </row>
    <row r="26" spans="1:26" ht="16.5" customHeight="1" x14ac:dyDescent="0.2">
      <c r="A26" s="6">
        <v>20</v>
      </c>
      <c r="B26" s="7" t="s">
        <v>37</v>
      </c>
      <c r="C26" s="6" t="s">
        <v>43</v>
      </c>
      <c r="D26" s="6">
        <v>4500</v>
      </c>
      <c r="E26" s="6">
        <v>730</v>
      </c>
      <c r="F26" s="6">
        <v>0</v>
      </c>
      <c r="G26" s="6"/>
      <c r="H26" s="6">
        <v>0</v>
      </c>
      <c r="I26" s="6">
        <f t="shared" si="0"/>
        <v>5230</v>
      </c>
      <c r="J26" s="23">
        <v>25</v>
      </c>
      <c r="K26" s="25">
        <f t="shared" si="1"/>
        <v>5028.8461538461543</v>
      </c>
      <c r="L26" s="25">
        <f t="shared" si="2"/>
        <v>4500</v>
      </c>
      <c r="M26" s="6">
        <f t="shared" si="3"/>
        <v>360</v>
      </c>
      <c r="N26" s="6">
        <f t="shared" si="4"/>
        <v>67.5</v>
      </c>
      <c r="O26" s="6">
        <f t="shared" si="5"/>
        <v>45</v>
      </c>
      <c r="P26" s="25">
        <f t="shared" si="6"/>
        <v>472.5</v>
      </c>
      <c r="Q26" s="6">
        <v>9000</v>
      </c>
      <c r="R26" s="6">
        <v>3600</v>
      </c>
      <c r="S26" s="6">
        <v>0</v>
      </c>
      <c r="T26" s="6">
        <v>0</v>
      </c>
      <c r="U26" s="6">
        <f t="shared" si="7"/>
        <v>4298.8461538461543</v>
      </c>
      <c r="V26" s="6">
        <f t="shared" si="8"/>
        <v>0</v>
      </c>
      <c r="W26" s="27">
        <f t="shared" si="9"/>
        <v>0</v>
      </c>
      <c r="X26" s="6">
        <v>0</v>
      </c>
      <c r="Y26" s="6">
        <f t="shared" si="10"/>
        <v>4298.8461538461543</v>
      </c>
      <c r="Z26" s="3"/>
    </row>
    <row r="27" spans="1:26" ht="16.5" customHeight="1" x14ac:dyDescent="0.2">
      <c r="A27" s="15" t="s">
        <v>59</v>
      </c>
      <c r="B27" s="16"/>
      <c r="C27" s="17"/>
      <c r="D27" s="8">
        <f>SUM(D7:D26)</f>
        <v>117000</v>
      </c>
      <c r="E27" s="8">
        <f t="shared" ref="E27:Y27" si="11">SUM(E7:E26)</f>
        <v>14600</v>
      </c>
      <c r="F27" s="8">
        <f t="shared" si="11"/>
        <v>2600</v>
      </c>
      <c r="G27" s="8">
        <f t="shared" si="11"/>
        <v>2900</v>
      </c>
      <c r="H27" s="8">
        <f t="shared" si="11"/>
        <v>5000</v>
      </c>
      <c r="I27" s="8">
        <f t="shared" si="11"/>
        <v>142100</v>
      </c>
      <c r="J27" s="8">
        <f t="shared" si="11"/>
        <v>498.5</v>
      </c>
      <c r="K27" s="8">
        <f t="shared" si="11"/>
        <v>137429.03846153847</v>
      </c>
      <c r="L27" s="8">
        <f t="shared" si="11"/>
        <v>122000</v>
      </c>
      <c r="M27" s="8">
        <f t="shared" si="11"/>
        <v>9760</v>
      </c>
      <c r="N27" s="8">
        <f t="shared" si="11"/>
        <v>1830</v>
      </c>
      <c r="O27" s="8">
        <f t="shared" si="11"/>
        <v>1220</v>
      </c>
      <c r="P27" s="8">
        <f t="shared" si="11"/>
        <v>12810</v>
      </c>
      <c r="Q27" s="8">
        <f t="shared" si="11"/>
        <v>180000</v>
      </c>
      <c r="R27" s="8">
        <f t="shared" si="11"/>
        <v>72000</v>
      </c>
      <c r="S27" s="8">
        <f t="shared" si="11"/>
        <v>0</v>
      </c>
      <c r="T27" s="8">
        <f t="shared" si="11"/>
        <v>0</v>
      </c>
      <c r="U27" s="8">
        <f t="shared" si="11"/>
        <v>117329.03846153847</v>
      </c>
      <c r="V27" s="8">
        <f t="shared" si="11"/>
        <v>2615</v>
      </c>
      <c r="W27" s="8">
        <f t="shared" ref="W27" si="12">SUM(W7:W26)</f>
        <v>130.75</v>
      </c>
      <c r="X27" s="8">
        <f t="shared" ref="X27:Y27" si="13">SUM(X7:X26)</f>
        <v>2000</v>
      </c>
      <c r="Y27" s="8">
        <f t="shared" si="13"/>
        <v>115198.28846153847</v>
      </c>
      <c r="Z27" s="3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28"/>
      <c r="K28" s="4"/>
      <c r="L28" s="4"/>
      <c r="M28" s="4"/>
      <c r="N28" s="4"/>
      <c r="O28" s="4"/>
      <c r="P28" s="4"/>
      <c r="Q28" s="29" t="s">
        <v>14</v>
      </c>
      <c r="R28" s="4"/>
      <c r="S28" s="4"/>
      <c r="T28" s="4"/>
      <c r="U28" s="1"/>
      <c r="V28" s="1"/>
      <c r="W28" s="1"/>
      <c r="X28" s="1"/>
      <c r="Y28" s="1"/>
      <c r="Z28" s="3"/>
    </row>
    <row r="29" spans="1:26" x14ac:dyDescent="0.2">
      <c r="A29" s="4"/>
      <c r="B29" s="4" t="s">
        <v>15</v>
      </c>
      <c r="C29" s="4"/>
      <c r="D29" s="4"/>
      <c r="E29" s="4"/>
      <c r="F29" s="4"/>
      <c r="G29" s="4"/>
      <c r="H29" s="4"/>
      <c r="I29" s="4"/>
      <c r="J29" s="28"/>
      <c r="K29" s="4"/>
      <c r="L29" s="4"/>
      <c r="M29" s="4"/>
      <c r="N29" s="4"/>
      <c r="O29" s="4"/>
      <c r="P29" s="4"/>
      <c r="Q29" s="4"/>
      <c r="R29" s="4" t="s">
        <v>16</v>
      </c>
      <c r="S29" s="4"/>
      <c r="T29" s="4"/>
      <c r="U29" s="1"/>
      <c r="V29" s="1"/>
      <c r="W29" s="1"/>
      <c r="X29" s="1"/>
      <c r="Y29" s="1"/>
      <c r="Z29" s="3"/>
    </row>
    <row r="30" spans="1:26" x14ac:dyDescent="0.2">
      <c r="A30" s="4"/>
      <c r="B30" s="4" t="s">
        <v>17</v>
      </c>
      <c r="C30" s="4"/>
      <c r="D30" s="4"/>
      <c r="E30" s="4"/>
      <c r="F30" s="4"/>
      <c r="G30" s="4"/>
      <c r="H30" s="4"/>
      <c r="I30" s="4"/>
      <c r="J30" s="28"/>
      <c r="K30" s="4"/>
      <c r="L30" s="4"/>
      <c r="M30" s="4"/>
      <c r="N30" s="4"/>
      <c r="O30" s="4"/>
      <c r="P30" s="4"/>
      <c r="Q30" s="4"/>
      <c r="R30" s="4" t="s">
        <v>18</v>
      </c>
      <c r="S30" s="4"/>
      <c r="T30" s="4"/>
      <c r="U30" s="1"/>
      <c r="V30" s="1"/>
      <c r="W30" s="1"/>
      <c r="X30" s="1"/>
      <c r="Y30" s="1"/>
      <c r="Z30" s="3"/>
    </row>
  </sheetData>
  <mergeCells count="22">
    <mergeCell ref="V3:Y3"/>
    <mergeCell ref="X4:X5"/>
    <mergeCell ref="Y4:Y5"/>
    <mergeCell ref="A27:C27"/>
    <mergeCell ref="E4:G4"/>
    <mergeCell ref="S4:T4"/>
    <mergeCell ref="U4:U5"/>
    <mergeCell ref="K4:K5"/>
    <mergeCell ref="L4:L5"/>
    <mergeCell ref="M4:P4"/>
    <mergeCell ref="Q4:R4"/>
    <mergeCell ref="V4:V5"/>
    <mergeCell ref="W4:W5"/>
    <mergeCell ref="A1:Y1"/>
    <mergeCell ref="A2:Y2"/>
    <mergeCell ref="A4:A5"/>
    <mergeCell ref="B4:B5"/>
    <mergeCell ref="C4:C5"/>
    <mergeCell ref="D4:D5"/>
    <mergeCell ref="H4:H5"/>
    <mergeCell ref="I4:I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Nguyen </cp:lastModifiedBy>
  <dcterms:created xsi:type="dcterms:W3CDTF">2017-06-28T03:49:11Z</dcterms:created>
  <dcterms:modified xsi:type="dcterms:W3CDTF">2017-08-23T02:22:01Z</dcterms:modified>
</cp:coreProperties>
</file>